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Y:\Formations\CV_Excel_SERUM\"/>
    </mc:Choice>
  </mc:AlternateContent>
  <workbookProtection workbookAlgorithmName="SHA-512" workbookHashValue="bf8ltHLRbjoUR0f4TB75FljtNumDtidMwW7c14c4MPpufyGtBYH7IABYLfOyH6NOFXsk3tb6yxrjrpYiZ1/Gkw==" workbookSaltValue="F6k0LjjWMOITdkqB9TuQHg==" workbookSpinCount="100000" lockStructure="1"/>
  <bookViews>
    <workbookView xWindow="240" yWindow="165" windowWidth="19635" windowHeight="11700" firstSheet="1" activeTab="1"/>
  </bookViews>
  <sheets>
    <sheet name="Feuil2" sheetId="9" state="hidden" r:id="rId1"/>
    <sheet name="CV " sheetId="8" r:id="rId2"/>
    <sheet name="Liste1" sheetId="4" state="hidden" r:id="rId3"/>
    <sheet name="Liste2" sheetId="6" state="hidden" r:id="rId4"/>
  </sheets>
  <definedNames>
    <definedName name="_xlnm.Print_Area" localSheetId="1">'CV '!$A$1:$L$87</definedName>
  </definedNames>
  <calcPr calcId="152511"/>
</workbook>
</file>

<file path=xl/calcChain.xml><?xml version="1.0" encoding="utf-8"?>
<calcChain xmlns="http://schemas.openxmlformats.org/spreadsheetml/2006/main">
  <c r="F79" i="8" l="1"/>
  <c r="F78" i="8"/>
  <c r="J43" i="8" l="1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42" i="8"/>
  <c r="D13" i="8" l="1"/>
  <c r="L61" i="8" l="1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62" i="8" l="1"/>
  <c r="J65" i="8" s="1"/>
  <c r="D73" i="8" s="1"/>
  <c r="D76" i="8" l="1"/>
  <c r="D77" i="8" s="1"/>
  <c r="K65" i="8"/>
  <c r="L65" i="8" s="1"/>
  <c r="G79" i="8" l="1"/>
  <c r="G78" i="8"/>
  <c r="E78" i="8"/>
  <c r="E79" i="8"/>
</calcChain>
</file>

<file path=xl/comments1.xml><?xml version="1.0" encoding="utf-8"?>
<comments xmlns="http://schemas.openxmlformats.org/spreadsheetml/2006/main">
  <authors>
    <author>Sauvé Michel</author>
  </authors>
  <commentList>
    <comment ref="B4" authorId="0" shapeId="0">
      <text>
        <r>
          <rPr>
            <sz val="11"/>
            <color indexed="81"/>
            <rFont val="Tahoma"/>
            <family val="2"/>
          </rPr>
          <t>Prénom</t>
        </r>
      </text>
    </comment>
    <comment ref="B5" authorId="0" shapeId="0">
      <text>
        <r>
          <rPr>
            <sz val="11"/>
            <color indexed="81"/>
            <rFont val="Tahoma"/>
            <family val="2"/>
          </rPr>
          <t>Nom</t>
        </r>
      </text>
    </comment>
    <comment ref="B6" authorId="0" shapeId="0">
      <text>
        <r>
          <rPr>
            <sz val="11"/>
            <color indexed="81"/>
            <rFont val="Tahoma"/>
            <family val="2"/>
          </rPr>
          <t>Courriel</t>
        </r>
      </text>
    </comment>
    <comment ref="B7" authorId="0" shapeId="0">
      <text>
        <r>
          <rPr>
            <sz val="11"/>
            <color indexed="81"/>
            <rFont val="Tahoma"/>
            <family val="2"/>
          </rPr>
          <t>Téléphone principal</t>
        </r>
      </text>
    </comment>
    <comment ref="B8" authorId="0" shapeId="0">
      <text>
        <r>
          <rPr>
            <sz val="11"/>
            <color indexed="81"/>
            <rFont val="Tahoma"/>
            <family val="2"/>
          </rPr>
          <t>Téléphone secondaire</t>
        </r>
      </text>
    </comment>
  </commentList>
</comments>
</file>

<file path=xl/sharedStrings.xml><?xml version="1.0" encoding="utf-8"?>
<sst xmlns="http://schemas.openxmlformats.org/spreadsheetml/2006/main" count="153" uniqueCount="140">
  <si>
    <t>INFORMATION COMPLÉMENTAIRE</t>
  </si>
  <si>
    <t>ÉCHELON CORRESPONDANT</t>
  </si>
  <si>
    <t>Numéro d'échelon correspondant</t>
  </si>
  <si>
    <t>Oui</t>
  </si>
  <si>
    <t>Non</t>
  </si>
  <si>
    <t xml:space="preserve"> Sous les exigences</t>
  </si>
  <si>
    <t>Rencontre les exigences</t>
  </si>
  <si>
    <t>Dépasse les exigences</t>
  </si>
  <si>
    <t>R1</t>
  </si>
  <si>
    <t>R2</t>
  </si>
  <si>
    <t>R3</t>
  </si>
  <si>
    <t>1827 heures</t>
  </si>
  <si>
    <t>Diplôme universitaire terminal de 1er cycle dans un champ de spécialisation approprié</t>
  </si>
  <si>
    <t xml:space="preserve">Diplôme universitaire de maîtrise dans un champ de spécialisation approprié
 OU un Diplôme universitaire terminal de 1er cycle dans un champ de spécialisation approprié et 2 années  d'expérience pertinente au projet de recherche
Des habiletés ou des  expertises spécialisées peuvent être exigées </t>
  </si>
  <si>
    <t>Diplôme universitaire de maîtrise dans un champ de spécialisation approprié et 3 années d'expérience dans le domaine de recherche 
OU diplôme universitaire de doctorat dans un champ de spécialisation approprié
Des habiletés ou des expertises spécialisées peuvent être exigées</t>
  </si>
  <si>
    <t>CURRICULUM VITAE</t>
  </si>
  <si>
    <t>FORMATION</t>
  </si>
  <si>
    <t>Pertinente
oui ou non</t>
  </si>
  <si>
    <t>Copie du
 diplôme reçue
oui ou non</t>
  </si>
  <si>
    <t>EXPÉRIENCE</t>
  </si>
  <si>
    <t>Employeur</t>
  </si>
  <si>
    <t>Nombre de
jours</t>
  </si>
  <si>
    <t>Non relié 0%
Connexe 50%
Pertinent 100%</t>
  </si>
  <si>
    <t>Nombre de
jours retenus</t>
  </si>
  <si>
    <t>total</t>
  </si>
  <si>
    <t>années</t>
  </si>
  <si>
    <t>mois</t>
  </si>
  <si>
    <t>jours</t>
  </si>
  <si>
    <t>Degré</t>
  </si>
  <si>
    <t>Année
d'obtention du diplôme</t>
  </si>
  <si>
    <t>Nom de l'institution d'enseignement</t>
  </si>
  <si>
    <t>Titre de la fonction</t>
  </si>
  <si>
    <t>Expérience acquise retenue pour intégration</t>
  </si>
  <si>
    <t>SERUM-PRO</t>
  </si>
  <si>
    <t>État de la formation vs les exigences</t>
  </si>
  <si>
    <t>Année(s) requise(s)</t>
  </si>
  <si>
    <t>Années reconnues pour formation dépassant les exigences</t>
  </si>
  <si>
    <t>Année(s) d'expérience acquise</t>
  </si>
  <si>
    <t>Secondaire</t>
  </si>
  <si>
    <t>Collégial</t>
  </si>
  <si>
    <t>Universitaire</t>
  </si>
  <si>
    <t>Autre</t>
  </si>
  <si>
    <t>Françcais</t>
  </si>
  <si>
    <t>Anglais</t>
  </si>
  <si>
    <t>Français et anglais</t>
  </si>
  <si>
    <t>Citoyen canadien</t>
  </si>
  <si>
    <t>Résident permanent</t>
  </si>
  <si>
    <t>Sous les exigences</t>
  </si>
  <si>
    <t>Masculin</t>
  </si>
  <si>
    <t>Féminin</t>
  </si>
  <si>
    <t>Titre de la fonction visée :</t>
  </si>
  <si>
    <t>Responsable de la  recherche :</t>
  </si>
  <si>
    <t>Unité de recherche :</t>
  </si>
  <si>
    <t>Évaluation de la fonction visée :</t>
  </si>
  <si>
    <t>Qualification exigée :</t>
  </si>
  <si>
    <t>Années d'expérience minimale requises :</t>
  </si>
  <si>
    <t>Date de naissance :</t>
  </si>
  <si>
    <t>Statut :</t>
  </si>
  <si>
    <t>Numéro Assurance Sociale (NAS) :</t>
  </si>
  <si>
    <t>Date expiration NAS (si applicable) :</t>
  </si>
  <si>
    <t>Nb heures
semaine</t>
  </si>
  <si>
    <t>Titre</t>
  </si>
  <si>
    <t>Adj. au directeur</t>
  </si>
  <si>
    <t>Adm. de systemes</t>
  </si>
  <si>
    <t>Agent de recherche</t>
  </si>
  <si>
    <t>Agent(e) d'administration</t>
  </si>
  <si>
    <t>Agent(e) de développement</t>
  </si>
  <si>
    <t>Agent(e) de liaison</t>
  </si>
  <si>
    <t>Agent(e) de recherche (63130)</t>
  </si>
  <si>
    <t>Agent(e) d'information</t>
  </si>
  <si>
    <t>Agent(e) gestion financiere</t>
  </si>
  <si>
    <t>Agt. de communication</t>
  </si>
  <si>
    <t>Analyste</t>
  </si>
  <si>
    <t>Analyste en gest.electron.inf.</t>
  </si>
  <si>
    <t>Analyste en informatique 2</t>
  </si>
  <si>
    <t>Analyste informatique</t>
  </si>
  <si>
    <t>Analyste processus</t>
  </si>
  <si>
    <t>Analyste, équip. biomédicaux</t>
  </si>
  <si>
    <t>Analyste-programmeur(euse)</t>
  </si>
  <si>
    <t>Bio-informaticien</t>
  </si>
  <si>
    <t>Bio-informaticien(ne)</t>
  </si>
  <si>
    <t>Biostatisticien</t>
  </si>
  <si>
    <t>Chargé(e) de projet</t>
  </si>
  <si>
    <t>Chargee de projet</t>
  </si>
  <si>
    <t>Conceptrice graphiste</t>
  </si>
  <si>
    <t>Cons. en communication</t>
  </si>
  <si>
    <t>Cons. éthique de la rech.</t>
  </si>
  <si>
    <t>Cons. technique</t>
  </si>
  <si>
    <t>Cons., édition et partenariat</t>
  </si>
  <si>
    <t>Cons.techno.-information</t>
  </si>
  <si>
    <t>Conseiller(ère)</t>
  </si>
  <si>
    <t>Conseiller(ère) principal(e)</t>
  </si>
  <si>
    <t>Coord. act. scientifiques</t>
  </si>
  <si>
    <t>Coord. com. et admin.</t>
  </si>
  <si>
    <t>Coord. de laboratoires</t>
  </si>
  <si>
    <t>Coord. de projets</t>
  </si>
  <si>
    <t>Coordonnateur</t>
  </si>
  <si>
    <t>Coordonnateur(trice)</t>
  </si>
  <si>
    <t>Coordonnatrice</t>
  </si>
  <si>
    <t>Édimestre</t>
  </si>
  <si>
    <t>Fonctions syndicales</t>
  </si>
  <si>
    <t>Gestionnaire de projets</t>
  </si>
  <si>
    <t>Informaticien</t>
  </si>
  <si>
    <t>Ingenieur</t>
  </si>
  <si>
    <t>Physicien</t>
  </si>
  <si>
    <t>Physicienne</t>
  </si>
  <si>
    <t>Programmeur-analyste</t>
  </si>
  <si>
    <t>Resp. de laboratoire</t>
  </si>
  <si>
    <t>Resp. de recherche</t>
  </si>
  <si>
    <t>Resp. informatique</t>
  </si>
  <si>
    <t>Resp.(inf.-communication)</t>
  </si>
  <si>
    <t>Spécialiste, for. paramédicale</t>
  </si>
  <si>
    <t>Statisticien</t>
  </si>
  <si>
    <t>INTÉGRATION SALARIALE</t>
  </si>
  <si>
    <t>Nbr d'année(s) reconnue 
max 14  R1, max 15  R2 et R3</t>
  </si>
  <si>
    <t>Nom</t>
  </si>
  <si>
    <t>Prénom</t>
  </si>
  <si>
    <t>Numéro d'employé UdeM (si applicable) :</t>
  </si>
  <si>
    <t>Ouverture de dossier
Évaluation salariale</t>
  </si>
  <si>
    <t>Répond aux exigences</t>
  </si>
  <si>
    <t>Téléphone principal</t>
  </si>
  <si>
    <t>Téléphone secondaire</t>
  </si>
  <si>
    <t>Principales responsabilités</t>
  </si>
  <si>
    <t xml:space="preserve">Sexe: </t>
  </si>
  <si>
    <r>
      <t xml:space="preserve">Date de début
</t>
    </r>
    <r>
      <rPr>
        <sz val="11"/>
        <color rgb="FFFF0000"/>
        <rFont val="Arial"/>
        <family val="2"/>
      </rPr>
      <t>(aaaa-mm)</t>
    </r>
  </si>
  <si>
    <r>
      <t xml:space="preserve">Date de fin
</t>
    </r>
    <r>
      <rPr>
        <sz val="11"/>
        <color rgb="FFFF0000"/>
        <rFont val="Arial"/>
        <family val="2"/>
      </rPr>
      <t>(aaaa-mm)</t>
    </r>
  </si>
  <si>
    <t>Évaluateur Ressources humaines</t>
  </si>
  <si>
    <t>Date</t>
  </si>
  <si>
    <t>Vérificateur Ressources humaines</t>
  </si>
  <si>
    <t>Courriel</t>
  </si>
  <si>
    <t>Échelles salariales au 1er mai 2015</t>
  </si>
  <si>
    <t>indexation 1er mai 2015</t>
  </si>
  <si>
    <t>Taux annuel de l'échelon entre le
1er mai 2015 et le 30 avril 2016</t>
  </si>
  <si>
    <t>Taux horaire de l'échelon entre le
1er mai 2015et le 30 avril 2016</t>
  </si>
  <si>
    <t>Évaluation comparative des diplômes</t>
  </si>
  <si>
    <r>
      <t xml:space="preserve">Titre du diplôme complété ainsi que l'option
</t>
    </r>
    <r>
      <rPr>
        <sz val="11"/>
        <color rgb="FFC00000"/>
        <rFont val="Arial"/>
        <family val="2"/>
      </rPr>
      <t>Veuillez annexer une copie des diplômes obtenus et
 l'évaluation comparative déivrée par le MIDI (le cas échéant)</t>
    </r>
  </si>
  <si>
    <t>*Travailleur étranger temporaire</t>
  </si>
  <si>
    <t>*Étudiant étranger temporaire</t>
  </si>
  <si>
    <t>*Pour travailleur étranger temporaire et étudiant étranger temporaire fournir une copie du NAS 
 et du permis de travail</t>
  </si>
  <si>
    <t>Salaire effectivement octroyé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</si>
</sst>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* #,##0.00_)\ &quot;$&quot;_ ;_ * \(#,##0.00\)\ &quot;$&quot;_ ;_ * &quot;-&quot;??_)\ &quot;$&quot;_ ;_ @_ "/>
    <numFmt numFmtId="43" formatCode="_ * #,##0.00_)\ _$_ ;_ * \(#,##0.00\)\ _$_ ;_ * &quot;-&quot;??_)\ _$_ ;_ @_ "/>
    <numFmt numFmtId="164" formatCode="_ * #,##0_)\ _$_ ;_ * \(#,##0\)\ _$_ ;_ * &quot;-&quot;??_)\ _$_ ;_ @_ "/>
    <numFmt numFmtId="165" formatCode="_ * #,##0_)\ &quot;$&quot;_ ;_ * \(#,##0\)\ &quot;$&quot;_ ;_ * &quot;-&quot;??_)\ &quot;$&quot;_ ;_ @_ "/>
    <numFmt numFmtId="166" formatCode="yyyy/mm"/>
  </numFmts>
  <fonts count="25" x14ac:knownFonts="1">
    <font>
      <sz val="12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sz val="12"/>
      <color rgb="FFC00000"/>
      <name val="Calibri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theme="4" tint="-0.499984740745262"/>
      <name val="Arial"/>
      <family val="2"/>
    </font>
    <font>
      <sz val="11"/>
      <name val="Arial"/>
      <family val="2"/>
    </font>
    <font>
      <sz val="10"/>
      <name val="Arial Unicode MS"/>
      <family val="2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  <font>
      <b/>
      <sz val="18"/>
      <name val="Arial"/>
      <family val="2"/>
    </font>
    <font>
      <sz val="11"/>
      <color indexed="81"/>
      <name val="Tahoma"/>
      <family val="2"/>
    </font>
    <font>
      <b/>
      <sz val="14"/>
      <color theme="3" tint="-0.249977111117893"/>
      <name val="Arial"/>
      <family val="2"/>
    </font>
    <font>
      <sz val="11"/>
      <color rgb="FFFF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9.9978637043366805E-2"/>
        <bgColor indexed="64"/>
      </patternFill>
    </fill>
    <fill>
      <patternFill patternType="solid">
        <fgColor rgb="FFF3F8FF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</cellStyleXfs>
  <cellXfs count="200">
    <xf numFmtId="0" fontId="0" fillId="0" borderId="0" xfId="0"/>
    <xf numFmtId="0" fontId="7" fillId="0" borderId="0" xfId="0" applyFont="1"/>
    <xf numFmtId="0" fontId="3" fillId="0" borderId="0" xfId="0" applyFont="1" applyBorder="1" applyAlignment="1">
      <alignment horizontal="center" vertical="center" wrapText="1"/>
    </xf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 applyFont="1"/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3" xfId="0" applyNumberFormat="1" applyFont="1" applyBorder="1" applyAlignment="1" applyProtection="1">
      <alignment horizontal="left" vertical="center"/>
      <protection locked="0"/>
    </xf>
    <xf numFmtId="0" fontId="17" fillId="0" borderId="0" xfId="10"/>
    <xf numFmtId="0" fontId="0" fillId="0" borderId="0" xfId="0"/>
    <xf numFmtId="0" fontId="15" fillId="0" borderId="3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Protection="1"/>
    <xf numFmtId="0" fontId="8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0" fillId="0" borderId="0" xfId="0" applyProtection="1"/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/>
    <xf numFmtId="0" fontId="4" fillId="0" borderId="0" xfId="0" applyNumberFormat="1" applyFont="1" applyBorder="1" applyAlignment="1" applyProtection="1">
      <alignment vertical="center" wrapText="1"/>
    </xf>
    <xf numFmtId="49" fontId="4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3" fillId="0" borderId="0" xfId="0" applyNumberFormat="1" applyFont="1" applyBorder="1" applyAlignment="1" applyProtection="1">
      <alignment horizontal="left" vertical="center" indent="1"/>
    </xf>
    <xf numFmtId="0" fontId="3" fillId="0" borderId="0" xfId="0" applyNumberFormat="1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6" fillId="6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16" fillId="6" borderId="2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9" fontId="3" fillId="0" borderId="1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1" fontId="14" fillId="0" borderId="1" xfId="0" applyNumberFormat="1" applyFont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44" fontId="3" fillId="0" borderId="0" xfId="2" applyNumberFormat="1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vertical="top" wrapText="1"/>
    </xf>
    <xf numFmtId="165" fontId="12" fillId="0" borderId="1" xfId="2" applyNumberFormat="1" applyFont="1" applyBorder="1" applyAlignment="1" applyProtection="1">
      <alignment vertical="center"/>
    </xf>
    <xf numFmtId="164" fontId="13" fillId="0" borderId="2" xfId="1" applyNumberFormat="1" applyFont="1" applyBorder="1" applyAlignment="1" applyProtection="1">
      <alignment horizontal="right" vertical="center" wrapText="1"/>
    </xf>
    <xf numFmtId="0" fontId="13" fillId="0" borderId="3" xfId="1" applyNumberFormat="1" applyFont="1" applyBorder="1" applyAlignment="1" applyProtection="1">
      <alignment horizontal="left" vertical="center" wrapText="1"/>
    </xf>
    <xf numFmtId="0" fontId="11" fillId="0" borderId="0" xfId="0" applyFont="1" applyProtection="1"/>
    <xf numFmtId="44" fontId="3" fillId="0" borderId="0" xfId="2" applyNumberFormat="1" applyFont="1" applyBorder="1" applyAlignment="1" applyProtection="1">
      <alignment horizontal="center" vertical="center" wrapText="1"/>
    </xf>
    <xf numFmtId="165" fontId="3" fillId="0" borderId="0" xfId="2" applyNumberFormat="1" applyFont="1" applyBorder="1" applyAlignment="1" applyProtection="1">
      <alignment horizontal="center" vertical="center" wrapText="1"/>
    </xf>
    <xf numFmtId="44" fontId="12" fillId="0" borderId="1" xfId="2" applyNumberFormat="1" applyFont="1" applyBorder="1" applyAlignment="1" applyProtection="1">
      <alignment vertical="center"/>
    </xf>
    <xf numFmtId="0" fontId="3" fillId="0" borderId="0" xfId="0" applyFont="1" applyProtection="1"/>
    <xf numFmtId="0" fontId="5" fillId="0" borderId="1" xfId="0" applyFont="1" applyBorder="1" applyAlignment="1" applyProtection="1">
      <alignment vertical="center" wrapText="1"/>
    </xf>
    <xf numFmtId="164" fontId="5" fillId="0" borderId="2" xfId="1" applyNumberFormat="1" applyFont="1" applyBorder="1" applyAlignment="1" applyProtection="1">
      <alignment horizontal="right" vertical="center" wrapText="1"/>
    </xf>
    <xf numFmtId="0" fontId="0" fillId="0" borderId="3" xfId="0" applyBorder="1" applyProtection="1"/>
    <xf numFmtId="0" fontId="3" fillId="0" borderId="0" xfId="0" applyFont="1" applyAlignment="1" applyProtection="1">
      <alignment horizontal="right"/>
    </xf>
    <xf numFmtId="164" fontId="5" fillId="0" borderId="0" xfId="1" applyNumberFormat="1" applyFont="1" applyBorder="1" applyAlignment="1" applyProtection="1">
      <alignment vertical="center" wrapText="1"/>
    </xf>
    <xf numFmtId="44" fontId="5" fillId="0" borderId="0" xfId="2" applyNumberFormat="1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left" vertical="center"/>
    </xf>
    <xf numFmtId="0" fontId="8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10" fontId="5" fillId="0" borderId="0" xfId="3" applyNumberFormat="1" applyFont="1" applyBorder="1" applyAlignment="1" applyProtection="1">
      <alignment horizontal="center" vertical="center"/>
    </xf>
    <xf numFmtId="0" fontId="10" fillId="0" borderId="0" xfId="0" applyFont="1" applyProtection="1"/>
    <xf numFmtId="0" fontId="10" fillId="0" borderId="0" xfId="0" applyFont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1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165" fontId="5" fillId="0" borderId="0" xfId="2" applyNumberFormat="1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right" vertical="center"/>
    </xf>
    <xf numFmtId="165" fontId="3" fillId="0" borderId="0" xfId="2" applyNumberFormat="1" applyFont="1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3" borderId="0" xfId="0" applyFill="1" applyProtection="1"/>
    <xf numFmtId="0" fontId="4" fillId="3" borderId="0" xfId="0" applyNumberFormat="1" applyFont="1" applyFill="1" applyBorder="1" applyAlignment="1" applyProtection="1">
      <alignment vertical="center" wrapText="1"/>
    </xf>
    <xf numFmtId="0" fontId="1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 wrapText="1"/>
    </xf>
    <xf numFmtId="0" fontId="7" fillId="0" borderId="0" xfId="0" applyFont="1" applyBorder="1" applyProtection="1"/>
    <xf numFmtId="0" fontId="7" fillId="3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horizontal="center" vertical="center"/>
    </xf>
    <xf numFmtId="0" fontId="1" fillId="0" borderId="0" xfId="0" applyNumberFormat="1" applyFont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49" fontId="1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7" fillId="0" borderId="8" xfId="0" applyFont="1" applyBorder="1" applyProtection="1"/>
    <xf numFmtId="0" fontId="8" fillId="0" borderId="9" xfId="0" applyFont="1" applyBorder="1" applyAlignment="1" applyProtection="1">
      <alignment horizontal="center"/>
    </xf>
    <xf numFmtId="49" fontId="1" fillId="0" borderId="9" xfId="0" applyNumberFormat="1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49" fontId="1" fillId="3" borderId="9" xfId="0" applyNumberFormat="1" applyFont="1" applyFill="1" applyBorder="1" applyAlignment="1" applyProtection="1">
      <alignment horizontal="center" vertical="center" wrapText="1"/>
    </xf>
    <xf numFmtId="0" fontId="4" fillId="3" borderId="9" xfId="0" applyNumberFormat="1" applyFont="1" applyFill="1" applyBorder="1" applyAlignment="1" applyProtection="1">
      <alignment vertical="center" wrapText="1"/>
    </xf>
    <xf numFmtId="0" fontId="4" fillId="3" borderId="8" xfId="0" applyFont="1" applyFill="1" applyBorder="1" applyAlignment="1" applyProtection="1">
      <alignment vertical="center" wrapText="1"/>
    </xf>
    <xf numFmtId="0" fontId="4" fillId="3" borderId="8" xfId="0" applyFont="1" applyFill="1" applyBorder="1" applyAlignment="1" applyProtection="1">
      <alignment vertical="center"/>
    </xf>
    <xf numFmtId="0" fontId="1" fillId="3" borderId="9" xfId="0" applyFont="1" applyFill="1" applyBorder="1" applyAlignment="1" applyProtection="1">
      <alignment horizontal="center" vertical="center"/>
    </xf>
    <xf numFmtId="0" fontId="8" fillId="3" borderId="9" xfId="0" applyFont="1" applyFill="1" applyBorder="1" applyAlignment="1" applyProtection="1">
      <alignment horizontal="center"/>
    </xf>
    <xf numFmtId="9" fontId="9" fillId="0" borderId="0" xfId="6" applyFont="1"/>
    <xf numFmtId="164" fontId="9" fillId="0" borderId="0" xfId="4" applyNumberFormat="1" applyFont="1"/>
    <xf numFmtId="164" fontId="9" fillId="7" borderId="0" xfId="4" applyNumberFormat="1" applyFont="1" applyFill="1"/>
    <xf numFmtId="2" fontId="0" fillId="7" borderId="0" xfId="0" applyNumberFormat="1" applyFont="1" applyFill="1"/>
    <xf numFmtId="0" fontId="3" fillId="3" borderId="14" xfId="0" applyNumberFormat="1" applyFont="1" applyFill="1" applyBorder="1" applyAlignment="1" applyProtection="1">
      <alignment horizontal="left" vertical="center"/>
    </xf>
    <xf numFmtId="0" fontId="3" fillId="3" borderId="15" xfId="0" applyNumberFormat="1" applyFont="1" applyFill="1" applyBorder="1" applyAlignment="1" applyProtection="1">
      <alignment horizontal="left" vertical="center"/>
    </xf>
    <xf numFmtId="0" fontId="7" fillId="3" borderId="0" xfId="0" applyFont="1" applyFill="1" applyProtection="1"/>
    <xf numFmtId="0" fontId="7" fillId="3" borderId="0" xfId="0" applyFont="1" applyFill="1" applyAlignment="1" applyProtection="1">
      <alignment wrapText="1"/>
    </xf>
    <xf numFmtId="0" fontId="8" fillId="3" borderId="0" xfId="0" applyFont="1" applyFill="1" applyAlignment="1" applyProtection="1">
      <alignment horizontal="center"/>
    </xf>
    <xf numFmtId="0" fontId="5" fillId="0" borderId="2" xfId="0" applyFont="1" applyBorder="1" applyAlignment="1" applyProtection="1">
      <alignment horizontal="right" vertical="center" wrapText="1"/>
    </xf>
    <xf numFmtId="0" fontId="15" fillId="0" borderId="2" xfId="0" applyFont="1" applyBorder="1" applyAlignment="1" applyProtection="1">
      <alignment horizontal="left" vertical="top" wrapText="1"/>
      <protection locked="0"/>
    </xf>
    <xf numFmtId="0" fontId="15" fillId="0" borderId="3" xfId="0" applyFont="1" applyBorder="1" applyAlignment="1" applyProtection="1">
      <alignment horizontal="left" vertical="top" wrapText="1"/>
      <protection locked="0"/>
    </xf>
    <xf numFmtId="0" fontId="5" fillId="5" borderId="5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left" vertical="top" wrapText="1" indent="1"/>
    </xf>
    <xf numFmtId="0" fontId="3" fillId="0" borderId="6" xfId="0" applyFont="1" applyBorder="1" applyAlignment="1" applyProtection="1">
      <alignment horizontal="left" vertical="top" wrapText="1" indent="1"/>
    </xf>
    <xf numFmtId="0" fontId="3" fillId="0" borderId="7" xfId="0" applyFont="1" applyBorder="1" applyAlignment="1" applyProtection="1">
      <alignment horizontal="left" vertical="top" wrapText="1" indent="1"/>
    </xf>
    <xf numFmtId="0" fontId="3" fillId="0" borderId="8" xfId="0" applyFont="1" applyBorder="1" applyAlignment="1" applyProtection="1">
      <alignment horizontal="left" vertical="top" wrapText="1" indent="1"/>
    </xf>
    <xf numFmtId="0" fontId="3" fillId="0" borderId="0" xfId="0" applyFont="1" applyBorder="1" applyAlignment="1" applyProtection="1">
      <alignment horizontal="left" vertical="top" wrapText="1" indent="1"/>
    </xf>
    <xf numFmtId="0" fontId="3" fillId="0" borderId="9" xfId="0" applyFont="1" applyBorder="1" applyAlignment="1" applyProtection="1">
      <alignment horizontal="left" vertical="top" wrapText="1" indent="1"/>
    </xf>
    <xf numFmtId="0" fontId="4" fillId="0" borderId="10" xfId="0" applyFont="1" applyBorder="1" applyAlignment="1" applyProtection="1">
      <alignment horizontal="left" vertical="top" wrapText="1" indent="1"/>
    </xf>
    <xf numFmtId="0" fontId="4" fillId="0" borderId="11" xfId="0" applyFont="1" applyBorder="1" applyAlignment="1" applyProtection="1">
      <alignment horizontal="left" vertical="top" wrapText="1" indent="1"/>
    </xf>
    <xf numFmtId="0" fontId="4" fillId="0" borderId="12" xfId="0" applyFont="1" applyBorder="1" applyAlignment="1" applyProtection="1">
      <alignment horizontal="left" vertical="top" wrapText="1" indent="1"/>
    </xf>
    <xf numFmtId="0" fontId="3" fillId="0" borderId="2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right" vertical="center"/>
    </xf>
    <xf numFmtId="0" fontId="13" fillId="3" borderId="0" xfId="0" applyFont="1" applyFill="1" applyBorder="1" applyAlignment="1" applyProtection="1">
      <alignment horizontal="center"/>
    </xf>
    <xf numFmtId="0" fontId="13" fillId="3" borderId="9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16" fillId="6" borderId="2" xfId="0" applyFont="1" applyFill="1" applyBorder="1" applyAlignment="1" applyProtection="1">
      <alignment horizontal="center" vertical="center" wrapText="1"/>
    </xf>
    <xf numFmtId="0" fontId="16" fillId="6" borderId="3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/>
    </xf>
    <xf numFmtId="0" fontId="13" fillId="3" borderId="9" xfId="0" applyFont="1" applyFill="1" applyBorder="1" applyAlignment="1" applyProtection="1">
      <alignment horizontal="center" vertical="center"/>
    </xf>
    <xf numFmtId="0" fontId="3" fillId="6" borderId="2" xfId="0" applyFont="1" applyFill="1" applyBorder="1" applyAlignment="1" applyProtection="1">
      <alignment horizontal="right" vertical="center"/>
    </xf>
    <xf numFmtId="0" fontId="3" fillId="6" borderId="4" xfId="0" applyFont="1" applyFill="1" applyBorder="1" applyAlignment="1" applyProtection="1">
      <alignment horizontal="right" vertical="center"/>
    </xf>
    <xf numFmtId="0" fontId="14" fillId="3" borderId="8" xfId="0" applyFont="1" applyFill="1" applyBorder="1" applyAlignment="1" applyProtection="1">
      <alignment horizontal="left" vertical="top" wrapText="1" indent="1"/>
    </xf>
    <xf numFmtId="0" fontId="14" fillId="3" borderId="0" xfId="0" applyFont="1" applyFill="1" applyBorder="1" applyAlignment="1" applyProtection="1">
      <alignment horizontal="left" vertical="top" indent="1"/>
    </xf>
    <xf numFmtId="0" fontId="14" fillId="3" borderId="8" xfId="0" applyFont="1" applyFill="1" applyBorder="1" applyAlignment="1" applyProtection="1">
      <alignment horizontal="left" vertical="top" indent="1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11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right" vertical="top"/>
    </xf>
    <xf numFmtId="0" fontId="3" fillId="2" borderId="4" xfId="0" applyFont="1" applyFill="1" applyBorder="1" applyAlignment="1" applyProtection="1">
      <alignment horizontal="right" vertical="top"/>
    </xf>
    <xf numFmtId="0" fontId="3" fillId="3" borderId="1" xfId="0" applyNumberFormat="1" applyFont="1" applyFill="1" applyBorder="1" applyAlignment="1" applyProtection="1">
      <alignment horizontal="left" vertical="top" wrapText="1"/>
    </xf>
    <xf numFmtId="0" fontId="3" fillId="2" borderId="2" xfId="0" applyFont="1" applyFill="1" applyBorder="1" applyAlignment="1" applyProtection="1">
      <alignment horizontal="right" vertical="center"/>
    </xf>
    <xf numFmtId="0" fontId="3" fillId="2" borderId="4" xfId="0" applyFont="1" applyFill="1" applyBorder="1" applyAlignment="1" applyProtection="1">
      <alignment horizontal="right" vertical="center"/>
    </xf>
    <xf numFmtId="0" fontId="2" fillId="3" borderId="10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 wrapText="1" indent="1"/>
    </xf>
    <xf numFmtId="0" fontId="7" fillId="0" borderId="0" xfId="0" applyFont="1" applyBorder="1" applyAlignment="1" applyProtection="1">
      <alignment horizontal="left" vertical="center" indent="1"/>
    </xf>
    <xf numFmtId="0" fontId="22" fillId="0" borderId="8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9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left"/>
      <protection locked="0"/>
    </xf>
    <xf numFmtId="0" fontId="20" fillId="0" borderId="0" xfId="0" applyFont="1" applyFill="1" applyBorder="1" applyAlignment="1" applyProtection="1">
      <alignment horizontal="left"/>
      <protection locked="0"/>
    </xf>
    <xf numFmtId="0" fontId="20" fillId="0" borderId="8" xfId="0" applyFont="1" applyFill="1" applyBorder="1" applyAlignment="1" applyProtection="1">
      <alignment horizontal="left" vertical="top"/>
      <protection locked="0"/>
    </xf>
    <xf numFmtId="0" fontId="20" fillId="0" borderId="0" xfId="0" applyFont="1" applyFill="1" applyBorder="1" applyAlignment="1" applyProtection="1">
      <alignment horizontal="left" vertical="top"/>
      <protection locked="0"/>
    </xf>
    <xf numFmtId="0" fontId="19" fillId="0" borderId="8" xfId="11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left"/>
    </xf>
    <xf numFmtId="0" fontId="5" fillId="5" borderId="0" xfId="0" applyFont="1" applyFill="1" applyAlignment="1" applyProtection="1">
      <alignment horizontal="left" vertical="center"/>
    </xf>
  </cellXfs>
  <cellStyles count="12">
    <cellStyle name="Lien hypertexte" xfId="11" builtinId="8"/>
    <cellStyle name="Milliers" xfId="1" builtinId="3"/>
    <cellStyle name="Milliers 2" xfId="4"/>
    <cellStyle name="Milliers 3" xfId="7"/>
    <cellStyle name="Monétaire" xfId="2" builtinId="4"/>
    <cellStyle name="Monétaire 2" xfId="5"/>
    <cellStyle name="Monétaire 3" xfId="8"/>
    <cellStyle name="Normal" xfId="0" builtinId="0"/>
    <cellStyle name="Normal 2" xfId="10"/>
    <cellStyle name="Pourcentage" xfId="3" builtinId="5"/>
    <cellStyle name="Pourcentage 2" xfId="6"/>
    <cellStyle name="Pourcentage 3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3F8FF"/>
      <color rgb="FFFFF0D1"/>
      <color rgb="FFEFF6FF"/>
      <color rgb="FFFFFFEF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185856</xdr:colOff>
      <xdr:row>0</xdr:row>
      <xdr:rowOff>40968</xdr:rowOff>
    </xdr:from>
    <xdr:to>
      <xdr:col>8</xdr:col>
      <xdr:colOff>1115122</xdr:colOff>
      <xdr:row>0</xdr:row>
      <xdr:rowOff>450543</xdr:rowOff>
    </xdr:to>
    <xdr:pic>
      <xdr:nvPicPr>
        <xdr:cNvPr id="2" name="Image 1" descr="en-te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3" r="65752" b="62500"/>
        <a:stretch>
          <a:fillRect/>
        </a:stretch>
      </xdr:blipFill>
      <xdr:spPr bwMode="auto">
        <a:xfrm>
          <a:off x="13377981" y="40968"/>
          <a:ext cx="929266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244474</xdr:colOff>
      <xdr:row>1</xdr:row>
      <xdr:rowOff>0</xdr:rowOff>
    </xdr:from>
    <xdr:to>
      <xdr:col>8</xdr:col>
      <xdr:colOff>1178718</xdr:colOff>
      <xdr:row>1</xdr:row>
      <xdr:rowOff>166687</xdr:rowOff>
    </xdr:to>
    <xdr:sp macro="" textlink="">
      <xdr:nvSpPr>
        <xdr:cNvPr id="3" name="Rectangle 2"/>
        <xdr:cNvSpPr/>
      </xdr:nvSpPr>
      <xdr:spPr>
        <a:xfrm>
          <a:off x="244474" y="595313"/>
          <a:ext cx="14007307" cy="166687"/>
        </a:xfrm>
        <a:prstGeom prst="rect">
          <a:avLst/>
        </a:prstGeom>
        <a:gradFill>
          <a:gsLst>
            <a:gs pos="0">
              <a:schemeClr val="tx2">
                <a:lumMod val="75000"/>
              </a:schemeClr>
            </a:gs>
            <a:gs pos="88000">
              <a:schemeClr val="accent1">
                <a:lumMod val="20000"/>
                <a:lumOff val="80000"/>
              </a:schemeClr>
            </a:gs>
            <a:gs pos="100000">
              <a:schemeClr val="accent1">
                <a:lumMod val="20000"/>
                <a:lumOff val="80000"/>
              </a:schemeClr>
            </a:gs>
          </a:gsLst>
          <a:lin ang="18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 editAs="oneCell">
    <xdr:from>
      <xdr:col>0</xdr:col>
      <xdr:colOff>323850</xdr:colOff>
      <xdr:row>0</xdr:row>
      <xdr:rowOff>104775</xdr:rowOff>
    </xdr:from>
    <xdr:to>
      <xdr:col>1</xdr:col>
      <xdr:colOff>1325218</xdr:colOff>
      <xdr:row>0</xdr:row>
      <xdr:rowOff>523934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04775"/>
          <a:ext cx="1324160" cy="419159"/>
        </a:xfrm>
        <a:prstGeom prst="rect">
          <a:avLst/>
        </a:prstGeom>
      </xdr:spPr>
    </xdr:pic>
    <xdr:clientData/>
  </xdr:twoCellAnchor>
  <xdr:twoCellAnchor>
    <xdr:from>
      <xdr:col>1</xdr:col>
      <xdr:colOff>3868</xdr:colOff>
      <xdr:row>14</xdr:row>
      <xdr:rowOff>34926</xdr:rowOff>
    </xdr:from>
    <xdr:to>
      <xdr:col>9</xdr:col>
      <xdr:colOff>0</xdr:colOff>
      <xdr:row>14</xdr:row>
      <xdr:rowOff>82551</xdr:rowOff>
    </xdr:to>
    <xdr:sp macro="" textlink="">
      <xdr:nvSpPr>
        <xdr:cNvPr id="5" name="Rectangle 4"/>
        <xdr:cNvSpPr/>
      </xdr:nvSpPr>
      <xdr:spPr>
        <a:xfrm>
          <a:off x="247285" y="2384426"/>
          <a:ext cx="14029632" cy="47625"/>
        </a:xfrm>
        <a:prstGeom prst="rect">
          <a:avLst/>
        </a:prstGeom>
        <a:gradFill>
          <a:gsLst>
            <a:gs pos="0">
              <a:schemeClr val="tx2">
                <a:lumMod val="75000"/>
              </a:schemeClr>
            </a:gs>
            <a:gs pos="88000">
              <a:schemeClr val="accent1">
                <a:lumMod val="20000"/>
                <a:lumOff val="80000"/>
              </a:schemeClr>
            </a:gs>
            <a:gs pos="100000">
              <a:schemeClr val="accent1">
                <a:lumMod val="20000"/>
                <a:lumOff val="80000"/>
              </a:schemeClr>
            </a:gs>
          </a:gsLst>
          <a:lin ang="18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A" sz="1100"/>
        </a:p>
      </xdr:txBody>
    </xdr:sp>
    <xdr:clientData/>
  </xdr:twoCellAnchor>
  <xdr:twoCellAnchor>
    <xdr:from>
      <xdr:col>1</xdr:col>
      <xdr:colOff>11690</xdr:colOff>
      <xdr:row>15</xdr:row>
      <xdr:rowOff>1</xdr:rowOff>
    </xdr:from>
    <xdr:to>
      <xdr:col>3</xdr:col>
      <xdr:colOff>9525</xdr:colOff>
      <xdr:row>15</xdr:row>
      <xdr:rowOff>342901</xdr:rowOff>
    </xdr:to>
    <xdr:sp macro="" textlink="">
      <xdr:nvSpPr>
        <xdr:cNvPr id="6" name="Rectangle 5"/>
        <xdr:cNvSpPr/>
      </xdr:nvSpPr>
      <xdr:spPr>
        <a:xfrm>
          <a:off x="459365" y="2743201"/>
          <a:ext cx="3226810" cy="342900"/>
        </a:xfrm>
        <a:prstGeom prst="rect">
          <a:avLst/>
        </a:prstGeom>
        <a:gradFill>
          <a:gsLst>
            <a:gs pos="0">
              <a:schemeClr val="tx2">
                <a:lumMod val="75000"/>
              </a:schemeClr>
            </a:gs>
            <a:gs pos="33000">
              <a:schemeClr val="accent2">
                <a:lumMod val="20000"/>
                <a:lumOff val="80000"/>
              </a:schemeClr>
            </a:gs>
            <a:gs pos="100000">
              <a:schemeClr val="accent1">
                <a:lumMod val="20000"/>
                <a:lumOff val="80000"/>
              </a:schemeClr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fr-CA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371475</xdr:colOff>
      <xdr:row>15</xdr:row>
      <xdr:rowOff>77261</xdr:rowOff>
    </xdr:from>
    <xdr:ext cx="2512547" cy="234976"/>
    <xdr:sp macro="" textlink="">
      <xdr:nvSpPr>
        <xdr:cNvPr id="7" name="ZoneTexte 6"/>
        <xdr:cNvSpPr txBox="1"/>
      </xdr:nvSpPr>
      <xdr:spPr>
        <a:xfrm>
          <a:off x="371475" y="2820461"/>
          <a:ext cx="2512547" cy="234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CA" sz="1100" b="1">
              <a:latin typeface="Arial" panose="020B0604020202020204" pitchFamily="34" charset="0"/>
              <a:cs typeface="Arial" panose="020B0604020202020204" pitchFamily="34" charset="0"/>
            </a:rPr>
            <a:t>RENSEIGNEMENTS</a:t>
          </a:r>
          <a:r>
            <a:rPr lang="fr-CA" sz="1100" b="1" baseline="0">
              <a:latin typeface="Arial" panose="020B0604020202020204" pitchFamily="34" charset="0"/>
              <a:cs typeface="Arial" panose="020B0604020202020204" pitchFamily="34" charset="0"/>
            </a:rPr>
            <a:t> PERSONNELS</a:t>
          </a:r>
          <a:endParaRPr lang="fr-CA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11690</xdr:colOff>
      <xdr:row>19</xdr:row>
      <xdr:rowOff>0</xdr:rowOff>
    </xdr:from>
    <xdr:to>
      <xdr:col>3</xdr:col>
      <xdr:colOff>9525</xdr:colOff>
      <xdr:row>20</xdr:row>
      <xdr:rowOff>0</xdr:rowOff>
    </xdr:to>
    <xdr:sp macro="" textlink="">
      <xdr:nvSpPr>
        <xdr:cNvPr id="8" name="Rectangle 7"/>
        <xdr:cNvSpPr/>
      </xdr:nvSpPr>
      <xdr:spPr>
        <a:xfrm>
          <a:off x="459365" y="4695825"/>
          <a:ext cx="3226810" cy="352425"/>
        </a:xfrm>
        <a:prstGeom prst="rect">
          <a:avLst/>
        </a:prstGeom>
        <a:gradFill>
          <a:gsLst>
            <a:gs pos="0">
              <a:schemeClr val="tx2">
                <a:lumMod val="75000"/>
              </a:schemeClr>
            </a:gs>
            <a:gs pos="33000">
              <a:schemeClr val="accent2">
                <a:lumMod val="20000"/>
                <a:lumOff val="80000"/>
              </a:schemeClr>
            </a:gs>
            <a:gs pos="100000">
              <a:schemeClr val="accent1">
                <a:lumMod val="20000"/>
                <a:lumOff val="80000"/>
              </a:schemeClr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fr-CA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381000</xdr:colOff>
      <xdr:row>19</xdr:row>
      <xdr:rowOff>77260</xdr:rowOff>
    </xdr:from>
    <xdr:ext cx="2800350" cy="234976"/>
    <xdr:sp macro="" textlink="">
      <xdr:nvSpPr>
        <xdr:cNvPr id="9" name="ZoneTexte 8"/>
        <xdr:cNvSpPr txBox="1"/>
      </xdr:nvSpPr>
      <xdr:spPr>
        <a:xfrm>
          <a:off x="381000" y="4773085"/>
          <a:ext cx="2800350" cy="234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CA" sz="1100" b="1">
              <a:latin typeface="Arial" panose="020B0604020202020204" pitchFamily="34" charset="0"/>
              <a:cs typeface="Arial" panose="020B0604020202020204" pitchFamily="34" charset="0"/>
            </a:rPr>
            <a:t>INFORMATIONS</a:t>
          </a:r>
          <a:r>
            <a:rPr lang="fr-CA" sz="1100" b="1" baseline="0">
              <a:latin typeface="Arial" panose="020B0604020202020204" pitchFamily="34" charset="0"/>
              <a:cs typeface="Arial" panose="020B0604020202020204" pitchFamily="34" charset="0"/>
            </a:rPr>
            <a:t> COMPLÉMENTAIRES</a:t>
          </a:r>
          <a:endParaRPr lang="fr-CA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11690</xdr:colOff>
      <xdr:row>25</xdr:row>
      <xdr:rowOff>0</xdr:rowOff>
    </xdr:from>
    <xdr:to>
      <xdr:col>3</xdr:col>
      <xdr:colOff>9525</xdr:colOff>
      <xdr:row>26</xdr:row>
      <xdr:rowOff>0</xdr:rowOff>
    </xdr:to>
    <xdr:sp macro="" textlink="">
      <xdr:nvSpPr>
        <xdr:cNvPr id="10" name="Rectangle 9"/>
        <xdr:cNvSpPr/>
      </xdr:nvSpPr>
      <xdr:spPr>
        <a:xfrm>
          <a:off x="459365" y="6448425"/>
          <a:ext cx="3226810" cy="352425"/>
        </a:xfrm>
        <a:prstGeom prst="rect">
          <a:avLst/>
        </a:prstGeom>
        <a:gradFill>
          <a:gsLst>
            <a:gs pos="0">
              <a:schemeClr val="tx2">
                <a:lumMod val="75000"/>
              </a:schemeClr>
            </a:gs>
            <a:gs pos="33000">
              <a:schemeClr val="accent2">
                <a:lumMod val="20000"/>
                <a:lumOff val="80000"/>
              </a:schemeClr>
            </a:gs>
            <a:gs pos="100000">
              <a:schemeClr val="accent1">
                <a:lumMod val="20000"/>
                <a:lumOff val="80000"/>
              </a:schemeClr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fr-CA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381000</xdr:colOff>
      <xdr:row>25</xdr:row>
      <xdr:rowOff>77260</xdr:rowOff>
    </xdr:from>
    <xdr:ext cx="2800350" cy="234976"/>
    <xdr:sp macro="" textlink="">
      <xdr:nvSpPr>
        <xdr:cNvPr id="11" name="ZoneTexte 10"/>
        <xdr:cNvSpPr txBox="1"/>
      </xdr:nvSpPr>
      <xdr:spPr>
        <a:xfrm>
          <a:off x="381000" y="6525685"/>
          <a:ext cx="2800350" cy="234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CA" sz="1100" b="1">
              <a:latin typeface="Arial" panose="020B0604020202020204" pitchFamily="34" charset="0"/>
              <a:cs typeface="Arial" panose="020B0604020202020204" pitchFamily="34" charset="0"/>
            </a:rPr>
            <a:t>FORMATION</a:t>
          </a:r>
        </a:p>
      </xdr:txBody>
    </xdr:sp>
    <xdr:clientData/>
  </xdr:oneCellAnchor>
  <xdr:twoCellAnchor>
    <xdr:from>
      <xdr:col>1</xdr:col>
      <xdr:colOff>11690</xdr:colOff>
      <xdr:row>39</xdr:row>
      <xdr:rowOff>0</xdr:rowOff>
    </xdr:from>
    <xdr:to>
      <xdr:col>3</xdr:col>
      <xdr:colOff>9525</xdr:colOff>
      <xdr:row>40</xdr:row>
      <xdr:rowOff>0</xdr:rowOff>
    </xdr:to>
    <xdr:sp macro="" textlink="">
      <xdr:nvSpPr>
        <xdr:cNvPr id="12" name="Rectangle 11"/>
        <xdr:cNvSpPr/>
      </xdr:nvSpPr>
      <xdr:spPr>
        <a:xfrm>
          <a:off x="459365" y="9848850"/>
          <a:ext cx="3226810" cy="352425"/>
        </a:xfrm>
        <a:prstGeom prst="rect">
          <a:avLst/>
        </a:prstGeom>
        <a:gradFill>
          <a:gsLst>
            <a:gs pos="0">
              <a:schemeClr val="tx2">
                <a:lumMod val="75000"/>
              </a:schemeClr>
            </a:gs>
            <a:gs pos="33000">
              <a:schemeClr val="accent2">
                <a:lumMod val="20000"/>
                <a:lumOff val="80000"/>
              </a:schemeClr>
            </a:gs>
            <a:gs pos="100000">
              <a:schemeClr val="accent1">
                <a:lumMod val="20000"/>
                <a:lumOff val="80000"/>
              </a:schemeClr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fr-CA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381000</xdr:colOff>
      <xdr:row>39</xdr:row>
      <xdr:rowOff>77260</xdr:rowOff>
    </xdr:from>
    <xdr:ext cx="2800350" cy="234976"/>
    <xdr:sp macro="" textlink="">
      <xdr:nvSpPr>
        <xdr:cNvPr id="13" name="ZoneTexte 12"/>
        <xdr:cNvSpPr txBox="1"/>
      </xdr:nvSpPr>
      <xdr:spPr>
        <a:xfrm>
          <a:off x="381000" y="9926110"/>
          <a:ext cx="2800350" cy="234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fr-CA" sz="1100" b="1">
              <a:latin typeface="Arial" panose="020B0604020202020204" pitchFamily="34" charset="0"/>
              <a:cs typeface="Arial" panose="020B0604020202020204" pitchFamily="34" charset="0"/>
            </a:rPr>
            <a:t>EXPÉRIENCE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rgbClr val="FFFFFF"/>
      </a:lt1>
      <a:dk2>
        <a:srgbClr val="045DC0"/>
      </a:dk2>
      <a:lt2>
        <a:srgbClr val="EEEEEE"/>
      </a:lt2>
      <a:accent1>
        <a:srgbClr val="74B2FF"/>
      </a:accent1>
      <a:accent2>
        <a:srgbClr val="2F8BFF"/>
      </a:accent2>
      <a:accent3>
        <a:srgbClr val="4B4B4B"/>
      </a:accent3>
      <a:accent4>
        <a:srgbClr val="707070"/>
      </a:accent4>
      <a:accent5>
        <a:srgbClr val="FF4040"/>
      </a:accent5>
      <a:accent6>
        <a:srgbClr val="FFDD9A"/>
      </a:accent6>
      <a:hlink>
        <a:srgbClr val="0049A4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chel.sauve.2@videotron.c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Q26"/>
  <sheetViews>
    <sheetView zoomScale="75" zoomScaleNormal="75" workbookViewId="0">
      <selection activeCell="E24" sqref="E24"/>
    </sheetView>
  </sheetViews>
  <sheetFormatPr baseColWidth="10" defaultRowHeight="15" x14ac:dyDescent="0.2"/>
  <cols>
    <col min="1" max="1" width="11.5546875" style="14"/>
    <col min="2" max="16" width="11.77734375" style="14" bestFit="1" customWidth="1"/>
    <col min="17" max="257" width="11.5546875" style="14"/>
    <col min="258" max="272" width="11.77734375" style="14" bestFit="1" customWidth="1"/>
    <col min="273" max="513" width="11.5546875" style="14"/>
    <col min="514" max="528" width="11.77734375" style="14" bestFit="1" customWidth="1"/>
    <col min="529" max="769" width="11.5546875" style="14"/>
    <col min="770" max="784" width="11.77734375" style="14" bestFit="1" customWidth="1"/>
    <col min="785" max="1025" width="11.5546875" style="14"/>
    <col min="1026" max="1040" width="11.77734375" style="14" bestFit="1" customWidth="1"/>
    <col min="1041" max="1281" width="11.5546875" style="14"/>
    <col min="1282" max="1296" width="11.77734375" style="14" bestFit="1" customWidth="1"/>
    <col min="1297" max="1537" width="11.5546875" style="14"/>
    <col min="1538" max="1552" width="11.77734375" style="14" bestFit="1" customWidth="1"/>
    <col min="1553" max="1793" width="11.5546875" style="14"/>
    <col min="1794" max="1808" width="11.77734375" style="14" bestFit="1" customWidth="1"/>
    <col min="1809" max="2049" width="11.5546875" style="14"/>
    <col min="2050" max="2064" width="11.77734375" style="14" bestFit="1" customWidth="1"/>
    <col min="2065" max="2305" width="11.5546875" style="14"/>
    <col min="2306" max="2320" width="11.77734375" style="14" bestFit="1" customWidth="1"/>
    <col min="2321" max="2561" width="11.5546875" style="14"/>
    <col min="2562" max="2576" width="11.77734375" style="14" bestFit="1" customWidth="1"/>
    <col min="2577" max="2817" width="11.5546875" style="14"/>
    <col min="2818" max="2832" width="11.77734375" style="14" bestFit="1" customWidth="1"/>
    <col min="2833" max="3073" width="11.5546875" style="14"/>
    <col min="3074" max="3088" width="11.77734375" style="14" bestFit="1" customWidth="1"/>
    <col min="3089" max="3329" width="11.5546875" style="14"/>
    <col min="3330" max="3344" width="11.77734375" style="14" bestFit="1" customWidth="1"/>
    <col min="3345" max="3585" width="11.5546875" style="14"/>
    <col min="3586" max="3600" width="11.77734375" style="14" bestFit="1" customWidth="1"/>
    <col min="3601" max="3841" width="11.5546875" style="14"/>
    <col min="3842" max="3856" width="11.77734375" style="14" bestFit="1" customWidth="1"/>
    <col min="3857" max="4097" width="11.5546875" style="14"/>
    <col min="4098" max="4112" width="11.77734375" style="14" bestFit="1" customWidth="1"/>
    <col min="4113" max="4353" width="11.5546875" style="14"/>
    <col min="4354" max="4368" width="11.77734375" style="14" bestFit="1" customWidth="1"/>
    <col min="4369" max="4609" width="11.5546875" style="14"/>
    <col min="4610" max="4624" width="11.77734375" style="14" bestFit="1" customWidth="1"/>
    <col min="4625" max="4865" width="11.5546875" style="14"/>
    <col min="4866" max="4880" width="11.77734375" style="14" bestFit="1" customWidth="1"/>
    <col min="4881" max="5121" width="11.5546875" style="14"/>
    <col min="5122" max="5136" width="11.77734375" style="14" bestFit="1" customWidth="1"/>
    <col min="5137" max="5377" width="11.5546875" style="14"/>
    <col min="5378" max="5392" width="11.77734375" style="14" bestFit="1" customWidth="1"/>
    <col min="5393" max="5633" width="11.5546875" style="14"/>
    <col min="5634" max="5648" width="11.77734375" style="14" bestFit="1" customWidth="1"/>
    <col min="5649" max="5889" width="11.5546875" style="14"/>
    <col min="5890" max="5904" width="11.77734375" style="14" bestFit="1" customWidth="1"/>
    <col min="5905" max="6145" width="11.5546875" style="14"/>
    <col min="6146" max="6160" width="11.77734375" style="14" bestFit="1" customWidth="1"/>
    <col min="6161" max="6401" width="11.5546875" style="14"/>
    <col min="6402" max="6416" width="11.77734375" style="14" bestFit="1" customWidth="1"/>
    <col min="6417" max="6657" width="11.5546875" style="14"/>
    <col min="6658" max="6672" width="11.77734375" style="14" bestFit="1" customWidth="1"/>
    <col min="6673" max="6913" width="11.5546875" style="14"/>
    <col min="6914" max="6928" width="11.77734375" style="14" bestFit="1" customWidth="1"/>
    <col min="6929" max="7169" width="11.5546875" style="14"/>
    <col min="7170" max="7184" width="11.77734375" style="14" bestFit="1" customWidth="1"/>
    <col min="7185" max="7425" width="11.5546875" style="14"/>
    <col min="7426" max="7440" width="11.77734375" style="14" bestFit="1" customWidth="1"/>
    <col min="7441" max="7681" width="11.5546875" style="14"/>
    <col min="7682" max="7696" width="11.77734375" style="14" bestFit="1" customWidth="1"/>
    <col min="7697" max="7937" width="11.5546875" style="14"/>
    <col min="7938" max="7952" width="11.77734375" style="14" bestFit="1" customWidth="1"/>
    <col min="7953" max="8193" width="11.5546875" style="14"/>
    <col min="8194" max="8208" width="11.77734375" style="14" bestFit="1" customWidth="1"/>
    <col min="8209" max="8449" width="11.5546875" style="14"/>
    <col min="8450" max="8464" width="11.77734375" style="14" bestFit="1" customWidth="1"/>
    <col min="8465" max="8705" width="11.5546875" style="14"/>
    <col min="8706" max="8720" width="11.77734375" style="14" bestFit="1" customWidth="1"/>
    <col min="8721" max="8961" width="11.5546875" style="14"/>
    <col min="8962" max="8976" width="11.77734375" style="14" bestFit="1" customWidth="1"/>
    <col min="8977" max="9217" width="11.5546875" style="14"/>
    <col min="9218" max="9232" width="11.77734375" style="14" bestFit="1" customWidth="1"/>
    <col min="9233" max="9473" width="11.5546875" style="14"/>
    <col min="9474" max="9488" width="11.77734375" style="14" bestFit="1" customWidth="1"/>
    <col min="9489" max="9729" width="11.5546875" style="14"/>
    <col min="9730" max="9744" width="11.77734375" style="14" bestFit="1" customWidth="1"/>
    <col min="9745" max="9985" width="11.5546875" style="14"/>
    <col min="9986" max="10000" width="11.77734375" style="14" bestFit="1" customWidth="1"/>
    <col min="10001" max="10241" width="11.5546875" style="14"/>
    <col min="10242" max="10256" width="11.77734375" style="14" bestFit="1" customWidth="1"/>
    <col min="10257" max="10497" width="11.5546875" style="14"/>
    <col min="10498" max="10512" width="11.77734375" style="14" bestFit="1" customWidth="1"/>
    <col min="10513" max="10753" width="11.5546875" style="14"/>
    <col min="10754" max="10768" width="11.77734375" style="14" bestFit="1" customWidth="1"/>
    <col min="10769" max="11009" width="11.5546875" style="14"/>
    <col min="11010" max="11024" width="11.77734375" style="14" bestFit="1" customWidth="1"/>
    <col min="11025" max="11265" width="11.5546875" style="14"/>
    <col min="11266" max="11280" width="11.77734375" style="14" bestFit="1" customWidth="1"/>
    <col min="11281" max="11521" width="11.5546875" style="14"/>
    <col min="11522" max="11536" width="11.77734375" style="14" bestFit="1" customWidth="1"/>
    <col min="11537" max="11777" width="11.5546875" style="14"/>
    <col min="11778" max="11792" width="11.77734375" style="14" bestFit="1" customWidth="1"/>
    <col min="11793" max="12033" width="11.5546875" style="14"/>
    <col min="12034" max="12048" width="11.77734375" style="14" bestFit="1" customWidth="1"/>
    <col min="12049" max="12289" width="11.5546875" style="14"/>
    <col min="12290" max="12304" width="11.77734375" style="14" bestFit="1" customWidth="1"/>
    <col min="12305" max="12545" width="11.5546875" style="14"/>
    <col min="12546" max="12560" width="11.77734375" style="14" bestFit="1" customWidth="1"/>
    <col min="12561" max="12801" width="11.5546875" style="14"/>
    <col min="12802" max="12816" width="11.77734375" style="14" bestFit="1" customWidth="1"/>
    <col min="12817" max="13057" width="11.5546875" style="14"/>
    <col min="13058" max="13072" width="11.77734375" style="14" bestFit="1" customWidth="1"/>
    <col min="13073" max="13313" width="11.5546875" style="14"/>
    <col min="13314" max="13328" width="11.77734375" style="14" bestFit="1" customWidth="1"/>
    <col min="13329" max="13569" width="11.5546875" style="14"/>
    <col min="13570" max="13584" width="11.77734375" style="14" bestFit="1" customWidth="1"/>
    <col min="13585" max="13825" width="11.5546875" style="14"/>
    <col min="13826" max="13840" width="11.77734375" style="14" bestFit="1" customWidth="1"/>
    <col min="13841" max="14081" width="11.5546875" style="14"/>
    <col min="14082" max="14096" width="11.77734375" style="14" bestFit="1" customWidth="1"/>
    <col min="14097" max="14337" width="11.5546875" style="14"/>
    <col min="14338" max="14352" width="11.77734375" style="14" bestFit="1" customWidth="1"/>
    <col min="14353" max="14593" width="11.5546875" style="14"/>
    <col min="14594" max="14608" width="11.77734375" style="14" bestFit="1" customWidth="1"/>
    <col min="14609" max="14849" width="11.5546875" style="14"/>
    <col min="14850" max="14864" width="11.77734375" style="14" bestFit="1" customWidth="1"/>
    <col min="14865" max="15105" width="11.5546875" style="14"/>
    <col min="15106" max="15120" width="11.77734375" style="14" bestFit="1" customWidth="1"/>
    <col min="15121" max="15361" width="11.5546875" style="14"/>
    <col min="15362" max="15376" width="11.77734375" style="14" bestFit="1" customWidth="1"/>
    <col min="15377" max="15617" width="11.5546875" style="14"/>
    <col min="15618" max="15632" width="11.77734375" style="14" bestFit="1" customWidth="1"/>
    <col min="15633" max="15873" width="11.5546875" style="14"/>
    <col min="15874" max="15888" width="11.77734375" style="14" bestFit="1" customWidth="1"/>
    <col min="15889" max="16129" width="11.5546875" style="14"/>
    <col min="16130" max="16144" width="11.77734375" style="14" bestFit="1" customWidth="1"/>
    <col min="16145" max="16384" width="11.5546875" style="14"/>
  </cols>
  <sheetData>
    <row r="2" spans="1:17" x14ac:dyDescent="0.2">
      <c r="A2" s="14" t="s">
        <v>130</v>
      </c>
    </row>
    <row r="3" spans="1:17" ht="30" x14ac:dyDescent="0.2">
      <c r="A3" s="5" t="s">
        <v>131</v>
      </c>
      <c r="B3" s="133">
        <v>0.01</v>
      </c>
    </row>
    <row r="4" spans="1:17" x14ac:dyDescent="0.2">
      <c r="A4" s="5"/>
      <c r="B4" s="133"/>
    </row>
    <row r="5" spans="1:17" x14ac:dyDescent="0.2"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</row>
    <row r="6" spans="1:17" x14ac:dyDescent="0.2">
      <c r="A6" s="14" t="s">
        <v>8</v>
      </c>
      <c r="B6" s="134">
        <v>44548</v>
      </c>
      <c r="C6" s="134">
        <v>45773</v>
      </c>
      <c r="D6" s="134">
        <v>47032</v>
      </c>
      <c r="E6" s="134">
        <v>48325</v>
      </c>
      <c r="F6" s="134">
        <v>49655</v>
      </c>
      <c r="G6" s="134">
        <v>51019</v>
      </c>
      <c r="H6" s="134">
        <v>52423</v>
      </c>
      <c r="I6" s="134">
        <v>53864</v>
      </c>
      <c r="J6" s="134">
        <v>55345</v>
      </c>
      <c r="K6" s="134">
        <v>56868</v>
      </c>
      <c r="L6" s="134">
        <v>58432</v>
      </c>
      <c r="M6" s="134">
        <v>60038</v>
      </c>
      <c r="N6" s="134">
        <v>61690</v>
      </c>
      <c r="O6" s="134">
        <v>62307</v>
      </c>
      <c r="P6" s="135">
        <v>62307</v>
      </c>
      <c r="Q6" s="3"/>
    </row>
    <row r="7" spans="1:17" x14ac:dyDescent="0.2">
      <c r="A7" s="14" t="s">
        <v>9</v>
      </c>
      <c r="B7" s="134">
        <v>49052</v>
      </c>
      <c r="C7" s="134">
        <v>50401</v>
      </c>
      <c r="D7" s="134">
        <v>51787</v>
      </c>
      <c r="E7" s="134">
        <v>53212</v>
      </c>
      <c r="F7" s="134">
        <v>54674</v>
      </c>
      <c r="G7" s="134">
        <v>56179</v>
      </c>
      <c r="H7" s="134">
        <v>57724</v>
      </c>
      <c r="I7" s="134">
        <v>59310</v>
      </c>
      <c r="J7" s="134">
        <v>60941</v>
      </c>
      <c r="K7" s="134">
        <v>62618</v>
      </c>
      <c r="L7" s="134">
        <v>64340</v>
      </c>
      <c r="M7" s="134">
        <v>66109</v>
      </c>
      <c r="N7" s="134">
        <v>67928</v>
      </c>
      <c r="O7" s="134">
        <v>69795</v>
      </c>
      <c r="P7" s="134">
        <v>70493</v>
      </c>
      <c r="Q7" s="3"/>
    </row>
    <row r="8" spans="1:17" x14ac:dyDescent="0.2">
      <c r="A8" s="14" t="s">
        <v>10</v>
      </c>
      <c r="B8" s="134">
        <v>55497</v>
      </c>
      <c r="C8" s="134">
        <v>57024</v>
      </c>
      <c r="D8" s="134">
        <v>58593</v>
      </c>
      <c r="E8" s="134">
        <v>60204</v>
      </c>
      <c r="F8" s="134">
        <v>61859</v>
      </c>
      <c r="G8" s="134">
        <v>63560</v>
      </c>
      <c r="H8" s="134">
        <v>65309</v>
      </c>
      <c r="I8" s="134">
        <v>67104</v>
      </c>
      <c r="J8" s="134">
        <v>68950</v>
      </c>
      <c r="K8" s="134">
        <v>70845</v>
      </c>
      <c r="L8" s="134">
        <v>72794</v>
      </c>
      <c r="M8" s="134">
        <v>74796</v>
      </c>
      <c r="N8" s="134">
        <v>76853</v>
      </c>
      <c r="O8" s="134">
        <v>78966</v>
      </c>
      <c r="P8" s="134">
        <v>79756</v>
      </c>
      <c r="Q8" s="3"/>
    </row>
    <row r="10" spans="1:17" x14ac:dyDescent="0.2">
      <c r="A10" s="14" t="s">
        <v>11</v>
      </c>
      <c r="B10" s="14">
        <v>1</v>
      </c>
      <c r="C10" s="14">
        <v>2</v>
      </c>
      <c r="D10" s="14">
        <v>3</v>
      </c>
      <c r="E10" s="14">
        <v>4</v>
      </c>
      <c r="F10" s="14">
        <v>5</v>
      </c>
      <c r="G10" s="14">
        <v>6</v>
      </c>
      <c r="H10" s="14">
        <v>7</v>
      </c>
      <c r="I10" s="14">
        <v>8</v>
      </c>
      <c r="J10" s="14">
        <v>9</v>
      </c>
      <c r="K10" s="14">
        <v>10</v>
      </c>
      <c r="L10" s="14">
        <v>11</v>
      </c>
      <c r="M10" s="14">
        <v>12</v>
      </c>
      <c r="N10" s="14">
        <v>13</v>
      </c>
      <c r="O10" s="14">
        <v>14</v>
      </c>
      <c r="P10" s="14">
        <v>15</v>
      </c>
    </row>
    <row r="11" spans="1:17" x14ac:dyDescent="0.2">
      <c r="A11" s="14" t="s">
        <v>8</v>
      </c>
      <c r="B11" s="6">
        <v>24.38</v>
      </c>
      <c r="C11" s="6">
        <v>25.05</v>
      </c>
      <c r="D11" s="6">
        <v>25.74</v>
      </c>
      <c r="E11" s="6">
        <v>26.45</v>
      </c>
      <c r="F11" s="6">
        <v>27.18</v>
      </c>
      <c r="G11" s="6">
        <v>27.93</v>
      </c>
      <c r="H11" s="6">
        <v>28.69</v>
      </c>
      <c r="I11" s="6">
        <v>29.48</v>
      </c>
      <c r="J11" s="6">
        <v>30.29</v>
      </c>
      <c r="K11" s="6">
        <v>31.13</v>
      </c>
      <c r="L11" s="6">
        <v>31.98</v>
      </c>
      <c r="M11" s="6">
        <v>32.86</v>
      </c>
      <c r="N11" s="6">
        <v>33.770000000000003</v>
      </c>
      <c r="O11" s="6">
        <v>34.1</v>
      </c>
      <c r="P11" s="136">
        <v>34.1</v>
      </c>
      <c r="Q11" s="4"/>
    </row>
    <row r="12" spans="1:17" x14ac:dyDescent="0.2">
      <c r="A12" s="14" t="s">
        <v>9</v>
      </c>
      <c r="B12" s="6">
        <v>26.85</v>
      </c>
      <c r="C12" s="6">
        <v>27.59</v>
      </c>
      <c r="D12" s="6">
        <v>28.35</v>
      </c>
      <c r="E12" s="6">
        <v>29.13</v>
      </c>
      <c r="F12" s="6">
        <v>29.93</v>
      </c>
      <c r="G12" s="6">
        <v>30.75</v>
      </c>
      <c r="H12" s="6">
        <v>31.59</v>
      </c>
      <c r="I12" s="6">
        <v>32.46</v>
      </c>
      <c r="J12" s="6">
        <v>33.36</v>
      </c>
      <c r="K12" s="6">
        <v>34.270000000000003</v>
      </c>
      <c r="L12" s="6">
        <v>35.22</v>
      </c>
      <c r="M12" s="6">
        <v>36.18</v>
      </c>
      <c r="N12" s="6">
        <v>37.18</v>
      </c>
      <c r="O12" s="6">
        <v>38.200000000000003</v>
      </c>
      <c r="P12" s="6">
        <v>38.58</v>
      </c>
      <c r="Q12" s="4"/>
    </row>
    <row r="13" spans="1:17" x14ac:dyDescent="0.2">
      <c r="A13" s="14" t="s">
        <v>10</v>
      </c>
      <c r="B13" s="6">
        <v>30.38</v>
      </c>
      <c r="C13" s="6">
        <v>31.21</v>
      </c>
      <c r="D13" s="6">
        <v>32.07</v>
      </c>
      <c r="E13" s="6">
        <v>32.950000000000003</v>
      </c>
      <c r="F13" s="6">
        <v>33.86</v>
      </c>
      <c r="G13" s="6">
        <v>34.79</v>
      </c>
      <c r="H13" s="6">
        <v>35.75</v>
      </c>
      <c r="I13" s="6">
        <v>36.729999999999997</v>
      </c>
      <c r="J13" s="6">
        <v>37.74</v>
      </c>
      <c r="K13" s="6">
        <v>38.78</v>
      </c>
      <c r="L13" s="6">
        <v>39.840000000000003</v>
      </c>
      <c r="M13" s="6">
        <v>40.94</v>
      </c>
      <c r="N13" s="6">
        <v>42.07</v>
      </c>
      <c r="O13" s="6">
        <v>43.22</v>
      </c>
      <c r="P13" s="6">
        <v>43.65</v>
      </c>
      <c r="Q13" s="4"/>
    </row>
    <row r="16" spans="1:17" ht="15.75" x14ac:dyDescent="0.25">
      <c r="A16" s="8" t="s">
        <v>3</v>
      </c>
    </row>
    <row r="17" spans="1:2" ht="15.75" x14ac:dyDescent="0.25">
      <c r="A17" s="8" t="s">
        <v>4</v>
      </c>
    </row>
    <row r="18" spans="1:2" ht="15.75" x14ac:dyDescent="0.25">
      <c r="A18" s="8"/>
    </row>
    <row r="19" spans="1:2" ht="25.5" x14ac:dyDescent="0.2">
      <c r="A19" s="2" t="s">
        <v>5</v>
      </c>
    </row>
    <row r="20" spans="1:2" ht="25.5" x14ac:dyDescent="0.2">
      <c r="A20" s="2" t="s">
        <v>6</v>
      </c>
    </row>
    <row r="21" spans="1:2" ht="25.5" x14ac:dyDescent="0.2">
      <c r="A21" s="2" t="s">
        <v>7</v>
      </c>
    </row>
    <row r="23" spans="1:2" x14ac:dyDescent="0.2">
      <c r="A23" s="7" t="s">
        <v>8</v>
      </c>
      <c r="B23" s="14" t="s">
        <v>12</v>
      </c>
    </row>
    <row r="24" spans="1:2" ht="405" x14ac:dyDescent="0.2">
      <c r="A24" s="7" t="s">
        <v>9</v>
      </c>
      <c r="B24" s="5" t="s">
        <v>13</v>
      </c>
    </row>
    <row r="25" spans="1:2" ht="68.25" customHeight="1" x14ac:dyDescent="0.2">
      <c r="A25" s="14" t="s">
        <v>10</v>
      </c>
      <c r="B25" s="5" t="s">
        <v>14</v>
      </c>
    </row>
    <row r="26" spans="1:2" x14ac:dyDescent="0.2">
      <c r="B26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11"/>
  <sheetViews>
    <sheetView showGridLines="0" tabSelected="1" zoomScale="91" zoomScaleNormal="91" workbookViewId="0">
      <selection activeCell="F69" sqref="F69"/>
    </sheetView>
  </sheetViews>
  <sheetFormatPr baseColWidth="10" defaultColWidth="8.88671875" defaultRowHeight="15.75" outlineLevelRow="1" outlineLevelCol="1" x14ac:dyDescent="0.25"/>
  <cols>
    <col min="1" max="1" width="2.88671875" style="23" customWidth="1"/>
    <col min="2" max="2" width="17.6640625" style="23" customWidth="1"/>
    <col min="3" max="3" width="20" style="23" customWidth="1"/>
    <col min="4" max="4" width="22" style="23" customWidth="1"/>
    <col min="5" max="5" width="19.33203125" style="23" customWidth="1"/>
    <col min="6" max="6" width="45.88671875" style="95" customWidth="1"/>
    <col min="7" max="7" width="10.6640625" style="23" customWidth="1"/>
    <col min="8" max="9" width="14.109375" style="70" customWidth="1"/>
    <col min="10" max="10" width="10.88671875" style="23" hidden="1" customWidth="1" outlineLevel="1"/>
    <col min="11" max="11" width="10.6640625" style="23" hidden="1" customWidth="1" outlineLevel="1"/>
    <col min="12" max="12" width="12.33203125" style="23" hidden="1" customWidth="1" outlineLevel="1"/>
    <col min="13" max="13" width="8.88671875" style="23" hidden="1" customWidth="1" outlineLevel="1"/>
    <col min="14" max="14" width="8.88671875" style="23" collapsed="1"/>
    <col min="15" max="16384" width="8.88671875" style="23"/>
  </cols>
  <sheetData>
    <row r="1" spans="1:15" ht="46.5" customHeight="1" x14ac:dyDescent="0.25">
      <c r="B1" s="120"/>
      <c r="C1" s="104" t="s">
        <v>33</v>
      </c>
      <c r="D1" s="186" t="s">
        <v>118</v>
      </c>
      <c r="E1" s="187"/>
      <c r="F1" s="187"/>
      <c r="G1" s="103"/>
      <c r="H1" s="58"/>
      <c r="I1" s="121"/>
      <c r="J1" s="21"/>
      <c r="K1" s="21"/>
      <c r="L1" s="22"/>
      <c r="M1" s="19"/>
    </row>
    <row r="2" spans="1:15" ht="21" customHeight="1" x14ac:dyDescent="0.25">
      <c r="B2" s="120"/>
      <c r="C2" s="103"/>
      <c r="D2" s="103"/>
      <c r="E2" s="103"/>
      <c r="F2" s="105"/>
      <c r="G2" s="103"/>
      <c r="H2" s="58"/>
      <c r="I2" s="121"/>
      <c r="J2" s="21"/>
      <c r="K2" s="21"/>
      <c r="L2" s="21"/>
      <c r="M2" s="19"/>
    </row>
    <row r="3" spans="1:15" ht="22.5" customHeight="1" x14ac:dyDescent="0.25">
      <c r="B3" s="188" t="s">
        <v>15</v>
      </c>
      <c r="C3" s="189"/>
      <c r="D3" s="189"/>
      <c r="E3" s="189"/>
      <c r="F3" s="189"/>
      <c r="G3" s="189"/>
      <c r="H3" s="189"/>
      <c r="I3" s="190"/>
      <c r="J3" s="25"/>
      <c r="K3" s="25"/>
      <c r="L3" s="25"/>
      <c r="M3" s="25"/>
      <c r="N3" s="25"/>
      <c r="O3" s="25"/>
    </row>
    <row r="4" spans="1:15" ht="22.5" customHeight="1" x14ac:dyDescent="0.35">
      <c r="B4" s="191" t="s">
        <v>116</v>
      </c>
      <c r="C4" s="192"/>
      <c r="D4" s="26"/>
      <c r="E4" s="26"/>
      <c r="F4" s="26"/>
      <c r="G4" s="26"/>
      <c r="H4" s="106"/>
      <c r="I4" s="122"/>
      <c r="J4" s="27"/>
      <c r="K4" s="28"/>
      <c r="L4" s="28"/>
      <c r="M4" s="29"/>
    </row>
    <row r="5" spans="1:15" ht="24.75" customHeight="1" x14ac:dyDescent="0.25">
      <c r="B5" s="193" t="s">
        <v>115</v>
      </c>
      <c r="C5" s="194"/>
      <c r="D5" s="30"/>
      <c r="E5" s="30"/>
      <c r="F5" s="31"/>
      <c r="G5" s="41"/>
      <c r="H5" s="107"/>
      <c r="I5" s="123"/>
      <c r="J5" s="32"/>
      <c r="K5" s="32"/>
      <c r="L5" s="32"/>
      <c r="M5" s="19"/>
    </row>
    <row r="6" spans="1:15" x14ac:dyDescent="0.25">
      <c r="B6" s="195" t="s">
        <v>129</v>
      </c>
      <c r="C6" s="196"/>
      <c r="D6" s="26"/>
      <c r="E6" s="26"/>
      <c r="F6" s="31"/>
      <c r="G6" s="108"/>
      <c r="H6" s="109"/>
      <c r="I6" s="123"/>
      <c r="J6" s="32"/>
      <c r="K6" s="32"/>
      <c r="L6" s="32"/>
      <c r="M6" s="19"/>
    </row>
    <row r="7" spans="1:15" x14ac:dyDescent="0.25">
      <c r="B7" s="184" t="s">
        <v>120</v>
      </c>
      <c r="C7" s="185"/>
      <c r="D7" s="30"/>
      <c r="E7" s="30"/>
      <c r="F7" s="31"/>
      <c r="G7" s="108"/>
      <c r="H7" s="109"/>
      <c r="I7" s="123"/>
      <c r="J7" s="32"/>
      <c r="K7" s="32"/>
      <c r="L7" s="32"/>
      <c r="M7" s="19"/>
    </row>
    <row r="8" spans="1:15" x14ac:dyDescent="0.25">
      <c r="B8" s="184" t="s">
        <v>121</v>
      </c>
      <c r="C8" s="185"/>
      <c r="D8" s="30"/>
      <c r="E8" s="30"/>
      <c r="F8" s="31"/>
      <c r="G8" s="108"/>
      <c r="H8" s="109"/>
      <c r="I8" s="123"/>
      <c r="J8" s="32"/>
      <c r="K8" s="32"/>
      <c r="L8" s="32"/>
      <c r="M8" s="19"/>
    </row>
    <row r="9" spans="1:15" hidden="1" outlineLevel="1" x14ac:dyDescent="0.25">
      <c r="B9" s="180" t="s">
        <v>50</v>
      </c>
      <c r="C9" s="181"/>
      <c r="D9" s="33"/>
      <c r="E9" s="30"/>
      <c r="F9" s="31"/>
      <c r="G9" s="108"/>
      <c r="H9" s="109"/>
      <c r="I9" s="123"/>
      <c r="J9" s="32"/>
      <c r="K9" s="32"/>
      <c r="L9" s="32"/>
      <c r="M9" s="19"/>
    </row>
    <row r="10" spans="1:15" hidden="1" outlineLevel="1" x14ac:dyDescent="0.25">
      <c r="B10" s="180" t="s">
        <v>51</v>
      </c>
      <c r="C10" s="181"/>
      <c r="D10" s="33"/>
      <c r="E10" s="108"/>
      <c r="F10" s="26"/>
      <c r="G10" s="108"/>
      <c r="H10" s="109"/>
      <c r="I10" s="123"/>
      <c r="J10" s="32"/>
      <c r="K10" s="32"/>
      <c r="L10" s="32"/>
      <c r="M10" s="19"/>
    </row>
    <row r="11" spans="1:15" hidden="1" outlineLevel="1" x14ac:dyDescent="0.25">
      <c r="B11" s="180" t="s">
        <v>52</v>
      </c>
      <c r="C11" s="181"/>
      <c r="D11" s="33"/>
      <c r="E11" s="108"/>
      <c r="F11" s="26"/>
      <c r="G11" s="108"/>
      <c r="H11" s="109"/>
      <c r="I11" s="123"/>
      <c r="J11" s="32"/>
      <c r="K11" s="32"/>
      <c r="L11" s="32"/>
      <c r="M11" s="19"/>
    </row>
    <row r="12" spans="1:15" hidden="1" outlineLevel="1" x14ac:dyDescent="0.25">
      <c r="B12" s="180" t="s">
        <v>53</v>
      </c>
      <c r="C12" s="181"/>
      <c r="D12" s="137"/>
      <c r="E12" s="108"/>
      <c r="F12" s="26"/>
      <c r="G12" s="108"/>
      <c r="H12" s="108"/>
      <c r="I12" s="123"/>
      <c r="J12" s="32"/>
      <c r="K12" s="32"/>
      <c r="L12" s="32"/>
      <c r="M12" s="19"/>
    </row>
    <row r="13" spans="1:15" ht="66" hidden="1" customHeight="1" outlineLevel="1" x14ac:dyDescent="0.25">
      <c r="B13" s="177" t="s">
        <v>54</v>
      </c>
      <c r="C13" s="178"/>
      <c r="D13" s="179" t="e">
        <f>VLOOKUP(D12,Feuil2!$A$23:$B$26,2,FALSE)</f>
        <v>#N/A</v>
      </c>
      <c r="E13" s="179"/>
      <c r="F13" s="179"/>
      <c r="G13" s="108"/>
      <c r="H13" s="108"/>
      <c r="I13" s="123"/>
      <c r="J13" s="32"/>
      <c r="K13" s="32"/>
      <c r="L13" s="32"/>
      <c r="M13" s="19"/>
    </row>
    <row r="14" spans="1:15" ht="15.75" hidden="1" customHeight="1" outlineLevel="1" x14ac:dyDescent="0.2">
      <c r="B14" s="180" t="s">
        <v>55</v>
      </c>
      <c r="C14" s="181"/>
      <c r="D14" s="138"/>
      <c r="E14" s="26"/>
      <c r="F14" s="26"/>
      <c r="G14" s="26"/>
      <c r="H14" s="110"/>
      <c r="I14" s="124"/>
      <c r="J14" s="28"/>
      <c r="K14" s="28"/>
      <c r="L14" s="28"/>
      <c r="M14" s="29"/>
    </row>
    <row r="15" spans="1:15" ht="31.5" customHeight="1" collapsed="1" x14ac:dyDescent="0.2">
      <c r="A15" s="96"/>
      <c r="B15" s="125"/>
      <c r="C15" s="111"/>
      <c r="D15" s="111"/>
      <c r="E15" s="111"/>
      <c r="F15" s="111"/>
      <c r="G15" s="112"/>
      <c r="H15" s="113"/>
      <c r="I15" s="126"/>
    </row>
    <row r="16" spans="1:15" ht="27.75" customHeight="1" x14ac:dyDescent="0.2">
      <c r="A16" s="96"/>
      <c r="B16" s="182"/>
      <c r="C16" s="183"/>
      <c r="D16" s="97"/>
      <c r="E16" s="97"/>
      <c r="F16" s="97"/>
      <c r="G16" s="97"/>
      <c r="H16" s="113"/>
      <c r="I16" s="127"/>
    </row>
    <row r="17" spans="1:13" x14ac:dyDescent="0.2">
      <c r="A17" s="96"/>
      <c r="B17" s="170" t="s">
        <v>56</v>
      </c>
      <c r="C17" s="171"/>
      <c r="D17" s="12"/>
      <c r="E17" s="97"/>
      <c r="F17" s="97"/>
      <c r="G17" s="97"/>
      <c r="H17" s="113"/>
      <c r="I17" s="126"/>
    </row>
    <row r="18" spans="1:13" x14ac:dyDescent="0.2">
      <c r="A18" s="96"/>
      <c r="B18" s="170" t="s">
        <v>123</v>
      </c>
      <c r="C18" s="171"/>
      <c r="D18" s="12"/>
      <c r="E18" s="97"/>
      <c r="F18" s="97"/>
      <c r="G18" s="113"/>
      <c r="H18" s="97"/>
      <c r="I18" s="128"/>
    </row>
    <row r="19" spans="1:13" x14ac:dyDescent="0.2">
      <c r="A19" s="96"/>
      <c r="B19" s="129"/>
      <c r="C19" s="102"/>
      <c r="D19" s="97"/>
      <c r="E19" s="97"/>
      <c r="F19" s="97"/>
      <c r="G19" s="97"/>
      <c r="H19" s="113"/>
      <c r="I19" s="127"/>
    </row>
    <row r="20" spans="1:13" ht="27.75" customHeight="1" x14ac:dyDescent="0.2">
      <c r="A20" s="96"/>
      <c r="B20" s="175"/>
      <c r="C20" s="176"/>
      <c r="D20" s="97"/>
      <c r="E20" s="97"/>
      <c r="F20" s="97"/>
      <c r="G20" s="97"/>
      <c r="H20" s="113"/>
      <c r="I20" s="127"/>
    </row>
    <row r="21" spans="1:13" x14ac:dyDescent="0.2">
      <c r="A21" s="96"/>
      <c r="B21" s="170" t="s">
        <v>57</v>
      </c>
      <c r="C21" s="171"/>
      <c r="D21" s="15"/>
      <c r="E21" s="172" t="s">
        <v>138</v>
      </c>
      <c r="F21" s="173"/>
      <c r="G21" s="97"/>
      <c r="H21" s="113"/>
      <c r="I21" s="127"/>
    </row>
    <row r="22" spans="1:13" x14ac:dyDescent="0.2">
      <c r="A22" s="96"/>
      <c r="B22" s="170" t="s">
        <v>58</v>
      </c>
      <c r="C22" s="171"/>
      <c r="D22" s="11"/>
      <c r="E22" s="174"/>
      <c r="F22" s="173"/>
      <c r="G22" s="97"/>
      <c r="H22" s="113"/>
      <c r="I22" s="127"/>
    </row>
    <row r="23" spans="1:13" x14ac:dyDescent="0.2">
      <c r="A23" s="96"/>
      <c r="B23" s="170" t="s">
        <v>59</v>
      </c>
      <c r="C23" s="171"/>
      <c r="D23" s="11"/>
      <c r="E23" s="98"/>
      <c r="F23" s="99"/>
      <c r="G23" s="97"/>
      <c r="H23" s="113"/>
      <c r="I23" s="127"/>
    </row>
    <row r="24" spans="1:13" x14ac:dyDescent="0.2">
      <c r="A24" s="96"/>
      <c r="B24" s="170" t="s">
        <v>117</v>
      </c>
      <c r="C24" s="171"/>
      <c r="D24" s="11"/>
      <c r="E24" s="98"/>
      <c r="F24" s="99"/>
      <c r="G24" s="97"/>
      <c r="H24" s="113"/>
      <c r="I24" s="127"/>
    </row>
    <row r="25" spans="1:13" x14ac:dyDescent="0.2">
      <c r="A25" s="96"/>
      <c r="B25" s="130"/>
      <c r="C25" s="101"/>
      <c r="D25" s="101"/>
      <c r="E25" s="101"/>
      <c r="F25" s="102"/>
      <c r="G25" s="101"/>
      <c r="H25" s="114"/>
      <c r="I25" s="131"/>
    </row>
    <row r="26" spans="1:13" ht="27.75" customHeight="1" x14ac:dyDescent="0.2">
      <c r="A26" s="96"/>
      <c r="B26" s="175"/>
      <c r="C26" s="176"/>
      <c r="D26" s="101"/>
      <c r="E26" s="101"/>
      <c r="F26" s="115"/>
      <c r="G26" s="101"/>
      <c r="H26" s="114"/>
      <c r="I26" s="131"/>
    </row>
    <row r="27" spans="1:13" ht="51" customHeight="1" x14ac:dyDescent="0.25">
      <c r="A27" s="96"/>
      <c r="B27" s="36" t="s">
        <v>28</v>
      </c>
      <c r="C27" s="36" t="s">
        <v>29</v>
      </c>
      <c r="D27" s="166" t="s">
        <v>30</v>
      </c>
      <c r="E27" s="167"/>
      <c r="F27" s="36" t="s">
        <v>135</v>
      </c>
      <c r="G27" s="116"/>
      <c r="H27" s="116"/>
      <c r="I27" s="132"/>
      <c r="J27" s="117" t="s">
        <v>17</v>
      </c>
      <c r="K27" s="39" t="s">
        <v>18</v>
      </c>
      <c r="L27" s="39" t="s">
        <v>134</v>
      </c>
      <c r="M27" s="19"/>
    </row>
    <row r="28" spans="1:13" x14ac:dyDescent="0.25">
      <c r="A28" s="96"/>
      <c r="B28" s="17"/>
      <c r="C28" s="16"/>
      <c r="D28" s="143"/>
      <c r="E28" s="144"/>
      <c r="F28" s="16"/>
      <c r="G28" s="116"/>
      <c r="H28" s="116"/>
      <c r="I28" s="132"/>
      <c r="J28" s="118"/>
      <c r="K28" s="40"/>
      <c r="L28" s="40"/>
      <c r="M28" s="19"/>
    </row>
    <row r="29" spans="1:13" x14ac:dyDescent="0.25">
      <c r="A29" s="96"/>
      <c r="B29" s="17"/>
      <c r="C29" s="16"/>
      <c r="D29" s="143"/>
      <c r="E29" s="144"/>
      <c r="F29" s="16"/>
      <c r="G29" s="116"/>
      <c r="H29" s="116"/>
      <c r="I29" s="132"/>
      <c r="J29" s="118"/>
      <c r="K29" s="40"/>
      <c r="L29" s="40"/>
      <c r="M29" s="19"/>
    </row>
    <row r="30" spans="1:13" x14ac:dyDescent="0.25">
      <c r="A30" s="96"/>
      <c r="B30" s="17"/>
      <c r="C30" s="16"/>
      <c r="D30" s="143"/>
      <c r="E30" s="144"/>
      <c r="F30" s="16"/>
      <c r="G30" s="116"/>
      <c r="H30" s="116"/>
      <c r="I30" s="132"/>
      <c r="J30" s="118"/>
      <c r="K30" s="40"/>
      <c r="L30" s="40"/>
      <c r="M30" s="19"/>
    </row>
    <row r="31" spans="1:13" x14ac:dyDescent="0.25">
      <c r="A31" s="96"/>
      <c r="B31" s="17"/>
      <c r="C31" s="16"/>
      <c r="D31" s="143"/>
      <c r="E31" s="144"/>
      <c r="F31" s="16"/>
      <c r="G31" s="116"/>
      <c r="H31" s="116"/>
      <c r="I31" s="132"/>
      <c r="J31" s="118"/>
      <c r="K31" s="40"/>
      <c r="L31" s="40"/>
      <c r="M31" s="19"/>
    </row>
    <row r="32" spans="1:13" x14ac:dyDescent="0.25">
      <c r="A32" s="96"/>
      <c r="B32" s="17"/>
      <c r="C32" s="16"/>
      <c r="D32" s="143"/>
      <c r="E32" s="144"/>
      <c r="F32" s="16"/>
      <c r="G32" s="116"/>
      <c r="H32" s="116"/>
      <c r="I32" s="132"/>
      <c r="J32" s="118"/>
      <c r="K32" s="40"/>
      <c r="L32" s="40"/>
      <c r="M32" s="19"/>
    </row>
    <row r="33" spans="1:13" x14ac:dyDescent="0.25">
      <c r="A33" s="96"/>
      <c r="B33" s="17"/>
      <c r="C33" s="16"/>
      <c r="D33" s="143"/>
      <c r="E33" s="144"/>
      <c r="F33" s="16"/>
      <c r="G33" s="116"/>
      <c r="H33" s="116"/>
      <c r="I33" s="132"/>
      <c r="J33" s="118"/>
      <c r="K33" s="40"/>
      <c r="L33" s="40"/>
      <c r="M33" s="19"/>
    </row>
    <row r="34" spans="1:13" x14ac:dyDescent="0.25">
      <c r="A34" s="96"/>
      <c r="B34" s="17"/>
      <c r="C34" s="16"/>
      <c r="D34" s="143"/>
      <c r="E34" s="144"/>
      <c r="F34" s="16"/>
      <c r="G34" s="116"/>
      <c r="H34" s="116"/>
      <c r="I34" s="132"/>
      <c r="J34" s="118"/>
      <c r="K34" s="40"/>
      <c r="L34" s="40"/>
      <c r="M34" s="19"/>
    </row>
    <row r="35" spans="1:13" x14ac:dyDescent="0.25">
      <c r="A35" s="96"/>
      <c r="B35" s="17"/>
      <c r="C35" s="16"/>
      <c r="D35" s="143"/>
      <c r="E35" s="144"/>
      <c r="F35" s="16"/>
      <c r="G35" s="116"/>
      <c r="H35" s="116"/>
      <c r="I35" s="132"/>
      <c r="J35" s="118"/>
      <c r="K35" s="40"/>
      <c r="L35" s="40"/>
      <c r="M35" s="19"/>
    </row>
    <row r="36" spans="1:13" x14ac:dyDescent="0.25">
      <c r="A36" s="96"/>
      <c r="B36" s="17"/>
      <c r="C36" s="16"/>
      <c r="D36" s="143"/>
      <c r="E36" s="144"/>
      <c r="F36" s="16"/>
      <c r="G36" s="116"/>
      <c r="H36" s="116"/>
      <c r="I36" s="132"/>
      <c r="J36" s="118"/>
      <c r="K36" s="40"/>
      <c r="L36" s="40"/>
      <c r="M36" s="19"/>
    </row>
    <row r="37" spans="1:13" x14ac:dyDescent="0.25">
      <c r="A37" s="96"/>
      <c r="B37" s="17"/>
      <c r="C37" s="16"/>
      <c r="D37" s="143"/>
      <c r="E37" s="144"/>
      <c r="F37" s="16"/>
      <c r="G37" s="116"/>
      <c r="H37" s="116"/>
      <c r="I37" s="132"/>
      <c r="J37" s="118"/>
      <c r="K37" s="40"/>
      <c r="L37" s="40"/>
      <c r="M37" s="19"/>
    </row>
    <row r="38" spans="1:13" x14ac:dyDescent="0.25">
      <c r="A38" s="96"/>
      <c r="B38" s="130"/>
      <c r="C38" s="101"/>
      <c r="D38" s="101"/>
      <c r="E38" s="101"/>
      <c r="F38" s="102"/>
      <c r="G38" s="101"/>
      <c r="H38" s="114"/>
      <c r="I38" s="131"/>
      <c r="J38" s="32"/>
      <c r="K38" s="32"/>
      <c r="L38" s="32"/>
      <c r="M38" s="19"/>
    </row>
    <row r="39" spans="1:13" x14ac:dyDescent="0.25">
      <c r="A39" s="96"/>
      <c r="B39" s="130"/>
      <c r="C39" s="101"/>
      <c r="D39" s="101"/>
      <c r="E39" s="101"/>
      <c r="F39" s="102"/>
      <c r="G39" s="101"/>
      <c r="H39" s="161"/>
      <c r="I39" s="162"/>
      <c r="J39" s="32"/>
      <c r="K39" s="32"/>
      <c r="L39" s="32"/>
      <c r="M39" s="19"/>
    </row>
    <row r="40" spans="1:13" ht="27.75" customHeight="1" x14ac:dyDescent="0.25">
      <c r="A40" s="96"/>
      <c r="B40" s="175"/>
      <c r="C40" s="176"/>
      <c r="D40" s="101"/>
      <c r="E40" s="101"/>
      <c r="F40" s="102"/>
      <c r="G40" s="100"/>
      <c r="H40" s="168"/>
      <c r="I40" s="169"/>
      <c r="J40" s="42"/>
      <c r="K40" s="42"/>
      <c r="L40" s="42"/>
      <c r="M40" s="19"/>
    </row>
    <row r="41" spans="1:13" ht="48" customHeight="1" x14ac:dyDescent="0.25">
      <c r="A41" s="96"/>
      <c r="B41" s="166" t="s">
        <v>20</v>
      </c>
      <c r="C41" s="167"/>
      <c r="D41" s="166" t="s">
        <v>31</v>
      </c>
      <c r="E41" s="167"/>
      <c r="F41" s="43" t="s">
        <v>122</v>
      </c>
      <c r="G41" s="36" t="s">
        <v>60</v>
      </c>
      <c r="H41" s="36" t="s">
        <v>124</v>
      </c>
      <c r="I41" s="36" t="s">
        <v>125</v>
      </c>
      <c r="J41" s="117" t="s">
        <v>21</v>
      </c>
      <c r="K41" s="39" t="s">
        <v>22</v>
      </c>
      <c r="L41" s="39" t="s">
        <v>23</v>
      </c>
      <c r="M41" s="19"/>
    </row>
    <row r="42" spans="1:13" x14ac:dyDescent="0.25">
      <c r="A42" s="96"/>
      <c r="B42" s="143"/>
      <c r="C42" s="144"/>
      <c r="D42" s="143"/>
      <c r="E42" s="144"/>
      <c r="F42" s="16"/>
      <c r="G42" s="10"/>
      <c r="H42" s="18">
        <v>1</v>
      </c>
      <c r="I42" s="18">
        <v>1</v>
      </c>
      <c r="J42" s="119">
        <f>((NETWORKDAYS(H42,I42))/(IF(G42&gt;35,G42,35))*G42)+22</f>
        <v>22</v>
      </c>
      <c r="K42" s="45">
        <v>0</v>
      </c>
      <c r="L42" s="44">
        <f>+J42*K42</f>
        <v>0</v>
      </c>
      <c r="M42" s="19"/>
    </row>
    <row r="43" spans="1:13" x14ac:dyDescent="0.25">
      <c r="A43" s="96"/>
      <c r="B43" s="143"/>
      <c r="C43" s="144"/>
      <c r="D43" s="143"/>
      <c r="E43" s="144"/>
      <c r="F43" s="16"/>
      <c r="G43" s="10"/>
      <c r="H43" s="18">
        <v>1</v>
      </c>
      <c r="I43" s="18">
        <v>1</v>
      </c>
      <c r="J43" s="119">
        <f t="shared" ref="J43:J61" si="0">((NETWORKDAYS(H43,I43))/(IF(G43&gt;35,G43,35))*G43)+22</f>
        <v>22</v>
      </c>
      <c r="K43" s="45">
        <v>0</v>
      </c>
      <c r="L43" s="44">
        <f t="shared" ref="L43:L61" si="1">+J43*K43</f>
        <v>0</v>
      </c>
      <c r="M43" s="19"/>
    </row>
    <row r="44" spans="1:13" x14ac:dyDescent="0.25">
      <c r="A44" s="96"/>
      <c r="B44" s="143"/>
      <c r="C44" s="144"/>
      <c r="D44" s="143"/>
      <c r="E44" s="144"/>
      <c r="F44" s="16"/>
      <c r="G44" s="10"/>
      <c r="H44" s="18">
        <v>1</v>
      </c>
      <c r="I44" s="18">
        <v>1</v>
      </c>
      <c r="J44" s="119">
        <f t="shared" si="0"/>
        <v>22</v>
      </c>
      <c r="K44" s="45">
        <v>0</v>
      </c>
      <c r="L44" s="44">
        <f t="shared" si="1"/>
        <v>0</v>
      </c>
      <c r="M44" s="19"/>
    </row>
    <row r="45" spans="1:13" x14ac:dyDescent="0.25">
      <c r="A45" s="96"/>
      <c r="B45" s="143"/>
      <c r="C45" s="144"/>
      <c r="D45" s="143"/>
      <c r="E45" s="144"/>
      <c r="F45" s="16"/>
      <c r="G45" s="10"/>
      <c r="H45" s="18">
        <v>1</v>
      </c>
      <c r="I45" s="18">
        <v>1</v>
      </c>
      <c r="J45" s="119">
        <f t="shared" si="0"/>
        <v>22</v>
      </c>
      <c r="K45" s="45">
        <v>0</v>
      </c>
      <c r="L45" s="44">
        <f>+J45*K45</f>
        <v>0</v>
      </c>
      <c r="M45" s="19"/>
    </row>
    <row r="46" spans="1:13" x14ac:dyDescent="0.25">
      <c r="A46" s="96"/>
      <c r="B46" s="143"/>
      <c r="C46" s="144"/>
      <c r="D46" s="143"/>
      <c r="E46" s="144"/>
      <c r="F46" s="16"/>
      <c r="G46" s="10"/>
      <c r="H46" s="18">
        <v>1</v>
      </c>
      <c r="I46" s="18">
        <v>1</v>
      </c>
      <c r="J46" s="119">
        <f t="shared" si="0"/>
        <v>22</v>
      </c>
      <c r="K46" s="45">
        <v>0</v>
      </c>
      <c r="L46" s="44">
        <f t="shared" si="1"/>
        <v>0</v>
      </c>
      <c r="M46" s="19"/>
    </row>
    <row r="47" spans="1:13" x14ac:dyDescent="0.25">
      <c r="A47" s="96"/>
      <c r="B47" s="143"/>
      <c r="C47" s="144"/>
      <c r="D47" s="143"/>
      <c r="E47" s="144"/>
      <c r="F47" s="16"/>
      <c r="G47" s="10"/>
      <c r="H47" s="18">
        <v>1</v>
      </c>
      <c r="I47" s="18">
        <v>1</v>
      </c>
      <c r="J47" s="119">
        <f t="shared" si="0"/>
        <v>22</v>
      </c>
      <c r="K47" s="45">
        <v>0</v>
      </c>
      <c r="L47" s="44">
        <f t="shared" si="1"/>
        <v>0</v>
      </c>
      <c r="M47" s="19"/>
    </row>
    <row r="48" spans="1:13" x14ac:dyDescent="0.25">
      <c r="A48" s="96"/>
      <c r="B48" s="143"/>
      <c r="C48" s="144"/>
      <c r="D48" s="143"/>
      <c r="E48" s="144"/>
      <c r="F48" s="16"/>
      <c r="G48" s="10"/>
      <c r="H48" s="18">
        <v>1</v>
      </c>
      <c r="I48" s="18">
        <v>1</v>
      </c>
      <c r="J48" s="119">
        <f t="shared" si="0"/>
        <v>22</v>
      </c>
      <c r="K48" s="45">
        <v>0</v>
      </c>
      <c r="L48" s="44">
        <f t="shared" si="1"/>
        <v>0</v>
      </c>
      <c r="M48" s="19"/>
    </row>
    <row r="49" spans="1:13" x14ac:dyDescent="0.25">
      <c r="A49" s="96"/>
      <c r="B49" s="143"/>
      <c r="C49" s="144"/>
      <c r="D49" s="143"/>
      <c r="E49" s="144"/>
      <c r="F49" s="16"/>
      <c r="G49" s="10"/>
      <c r="H49" s="18">
        <v>1</v>
      </c>
      <c r="I49" s="18">
        <v>1</v>
      </c>
      <c r="J49" s="119">
        <f t="shared" si="0"/>
        <v>22</v>
      </c>
      <c r="K49" s="45">
        <v>0</v>
      </c>
      <c r="L49" s="44">
        <f t="shared" si="1"/>
        <v>0</v>
      </c>
      <c r="M49" s="19"/>
    </row>
    <row r="50" spans="1:13" x14ac:dyDescent="0.25">
      <c r="A50" s="96"/>
      <c r="B50" s="143"/>
      <c r="C50" s="144"/>
      <c r="D50" s="143"/>
      <c r="E50" s="144"/>
      <c r="F50" s="16"/>
      <c r="G50" s="10"/>
      <c r="H50" s="18">
        <v>1</v>
      </c>
      <c r="I50" s="18">
        <v>1</v>
      </c>
      <c r="J50" s="119">
        <f t="shared" si="0"/>
        <v>22</v>
      </c>
      <c r="K50" s="45">
        <v>0</v>
      </c>
      <c r="L50" s="44">
        <f t="shared" si="1"/>
        <v>0</v>
      </c>
      <c r="M50" s="19"/>
    </row>
    <row r="51" spans="1:13" x14ac:dyDescent="0.25">
      <c r="A51" s="96"/>
      <c r="B51" s="143"/>
      <c r="C51" s="144"/>
      <c r="D51" s="143"/>
      <c r="E51" s="144"/>
      <c r="F51" s="16"/>
      <c r="G51" s="10"/>
      <c r="H51" s="18">
        <v>1</v>
      </c>
      <c r="I51" s="18">
        <v>1</v>
      </c>
      <c r="J51" s="119">
        <f t="shared" si="0"/>
        <v>22</v>
      </c>
      <c r="K51" s="45">
        <v>0</v>
      </c>
      <c r="L51" s="44">
        <f t="shared" si="1"/>
        <v>0</v>
      </c>
      <c r="M51" s="19"/>
    </row>
    <row r="52" spans="1:13" x14ac:dyDescent="0.25">
      <c r="A52" s="96"/>
      <c r="B52" s="143"/>
      <c r="C52" s="144"/>
      <c r="D52" s="143"/>
      <c r="E52" s="144"/>
      <c r="F52" s="16"/>
      <c r="G52" s="10"/>
      <c r="H52" s="18">
        <v>1</v>
      </c>
      <c r="I52" s="18">
        <v>1</v>
      </c>
      <c r="J52" s="119">
        <f t="shared" si="0"/>
        <v>22</v>
      </c>
      <c r="K52" s="45">
        <v>0</v>
      </c>
      <c r="L52" s="44">
        <f t="shared" si="1"/>
        <v>0</v>
      </c>
      <c r="M52" s="19"/>
    </row>
    <row r="53" spans="1:13" x14ac:dyDescent="0.25">
      <c r="A53" s="96"/>
      <c r="B53" s="143"/>
      <c r="C53" s="144"/>
      <c r="D53" s="143"/>
      <c r="E53" s="144"/>
      <c r="F53" s="16"/>
      <c r="G53" s="10"/>
      <c r="H53" s="18">
        <v>1</v>
      </c>
      <c r="I53" s="18">
        <v>1</v>
      </c>
      <c r="J53" s="119">
        <f t="shared" si="0"/>
        <v>22</v>
      </c>
      <c r="K53" s="45">
        <v>0</v>
      </c>
      <c r="L53" s="44">
        <f t="shared" si="1"/>
        <v>0</v>
      </c>
      <c r="M53" s="19"/>
    </row>
    <row r="54" spans="1:13" x14ac:dyDescent="0.25">
      <c r="A54" s="96"/>
      <c r="B54" s="143"/>
      <c r="C54" s="144"/>
      <c r="D54" s="143"/>
      <c r="E54" s="144"/>
      <c r="F54" s="16"/>
      <c r="G54" s="10"/>
      <c r="H54" s="18">
        <v>1</v>
      </c>
      <c r="I54" s="18">
        <v>1</v>
      </c>
      <c r="J54" s="119">
        <f t="shared" si="0"/>
        <v>22</v>
      </c>
      <c r="K54" s="45">
        <v>0</v>
      </c>
      <c r="L54" s="44">
        <f t="shared" si="1"/>
        <v>0</v>
      </c>
      <c r="M54" s="19"/>
    </row>
    <row r="55" spans="1:13" x14ac:dyDescent="0.25">
      <c r="A55" s="96"/>
      <c r="B55" s="143"/>
      <c r="C55" s="144"/>
      <c r="D55" s="143"/>
      <c r="E55" s="144"/>
      <c r="F55" s="16"/>
      <c r="G55" s="10"/>
      <c r="H55" s="18">
        <v>1</v>
      </c>
      <c r="I55" s="18">
        <v>1</v>
      </c>
      <c r="J55" s="119">
        <f t="shared" si="0"/>
        <v>22</v>
      </c>
      <c r="K55" s="45">
        <v>0</v>
      </c>
      <c r="L55" s="44">
        <f t="shared" si="1"/>
        <v>0</v>
      </c>
      <c r="M55" s="19"/>
    </row>
    <row r="56" spans="1:13" x14ac:dyDescent="0.25">
      <c r="A56" s="96"/>
      <c r="B56" s="143"/>
      <c r="C56" s="144"/>
      <c r="D56" s="143"/>
      <c r="E56" s="144"/>
      <c r="F56" s="16"/>
      <c r="G56" s="10"/>
      <c r="H56" s="18">
        <v>1</v>
      </c>
      <c r="I56" s="18">
        <v>1</v>
      </c>
      <c r="J56" s="119">
        <f t="shared" si="0"/>
        <v>22</v>
      </c>
      <c r="K56" s="45">
        <v>0</v>
      </c>
      <c r="L56" s="44">
        <f t="shared" si="1"/>
        <v>0</v>
      </c>
      <c r="M56" s="19"/>
    </row>
    <row r="57" spans="1:13" x14ac:dyDescent="0.25">
      <c r="A57" s="96"/>
      <c r="B57" s="143"/>
      <c r="C57" s="144"/>
      <c r="D57" s="143"/>
      <c r="E57" s="144"/>
      <c r="F57" s="16"/>
      <c r="G57" s="10"/>
      <c r="H57" s="18">
        <v>1</v>
      </c>
      <c r="I57" s="18">
        <v>1</v>
      </c>
      <c r="J57" s="119">
        <f t="shared" si="0"/>
        <v>22</v>
      </c>
      <c r="K57" s="45">
        <v>0</v>
      </c>
      <c r="L57" s="44">
        <f t="shared" si="1"/>
        <v>0</v>
      </c>
      <c r="M57" s="19"/>
    </row>
    <row r="58" spans="1:13" x14ac:dyDescent="0.25">
      <c r="A58" s="96"/>
      <c r="B58" s="143"/>
      <c r="C58" s="144"/>
      <c r="D58" s="143"/>
      <c r="E58" s="144"/>
      <c r="F58" s="16"/>
      <c r="G58" s="10"/>
      <c r="H58" s="18">
        <v>1</v>
      </c>
      <c r="I58" s="18">
        <v>1</v>
      </c>
      <c r="J58" s="119">
        <f t="shared" si="0"/>
        <v>22</v>
      </c>
      <c r="K58" s="45">
        <v>0</v>
      </c>
      <c r="L58" s="44">
        <f t="shared" si="1"/>
        <v>0</v>
      </c>
      <c r="M58" s="19"/>
    </row>
    <row r="59" spans="1:13" x14ac:dyDescent="0.25">
      <c r="A59" s="96"/>
      <c r="B59" s="143"/>
      <c r="C59" s="144"/>
      <c r="D59" s="143"/>
      <c r="E59" s="144"/>
      <c r="F59" s="16"/>
      <c r="G59" s="10"/>
      <c r="H59" s="18">
        <v>1</v>
      </c>
      <c r="I59" s="18">
        <v>1</v>
      </c>
      <c r="J59" s="119">
        <f t="shared" si="0"/>
        <v>22</v>
      </c>
      <c r="K59" s="45">
        <v>0</v>
      </c>
      <c r="L59" s="44">
        <f t="shared" si="1"/>
        <v>0</v>
      </c>
      <c r="M59" s="19"/>
    </row>
    <row r="60" spans="1:13" x14ac:dyDescent="0.25">
      <c r="A60" s="96"/>
      <c r="B60" s="143"/>
      <c r="C60" s="144"/>
      <c r="D60" s="143"/>
      <c r="E60" s="144"/>
      <c r="F60" s="16"/>
      <c r="G60" s="10"/>
      <c r="H60" s="18">
        <v>1</v>
      </c>
      <c r="I60" s="18">
        <v>1</v>
      </c>
      <c r="J60" s="119">
        <f t="shared" si="0"/>
        <v>22</v>
      </c>
      <c r="K60" s="45">
        <v>0</v>
      </c>
      <c r="L60" s="44">
        <f t="shared" si="1"/>
        <v>0</v>
      </c>
      <c r="M60" s="19"/>
    </row>
    <row r="61" spans="1:13" x14ac:dyDescent="0.25">
      <c r="A61" s="96"/>
      <c r="B61" s="143"/>
      <c r="C61" s="144"/>
      <c r="D61" s="143"/>
      <c r="E61" s="144"/>
      <c r="F61" s="16"/>
      <c r="G61" s="10"/>
      <c r="H61" s="18">
        <v>1</v>
      </c>
      <c r="I61" s="18">
        <v>1</v>
      </c>
      <c r="J61" s="119">
        <f t="shared" si="0"/>
        <v>22</v>
      </c>
      <c r="K61" s="45">
        <v>0</v>
      </c>
      <c r="L61" s="44">
        <f t="shared" si="1"/>
        <v>0</v>
      </c>
      <c r="M61" s="19"/>
    </row>
    <row r="62" spans="1:13" hidden="1" outlineLevel="1" x14ac:dyDescent="0.25">
      <c r="B62" s="46"/>
      <c r="C62" s="46"/>
      <c r="D62" s="46"/>
      <c r="E62" s="46"/>
      <c r="F62" s="34"/>
      <c r="G62" s="46"/>
      <c r="H62" s="38"/>
      <c r="I62" s="38"/>
      <c r="J62" s="37"/>
      <c r="K62" s="40" t="s">
        <v>24</v>
      </c>
      <c r="L62" s="44">
        <f>SUM(L42:L61)</f>
        <v>0</v>
      </c>
      <c r="M62" s="19"/>
    </row>
    <row r="63" spans="1:13" hidden="1" outlineLevel="1" x14ac:dyDescent="0.25">
      <c r="B63" s="46"/>
      <c r="C63" s="46"/>
      <c r="D63" s="46"/>
      <c r="E63" s="46"/>
      <c r="F63" s="34"/>
      <c r="G63" s="46"/>
      <c r="H63" s="38"/>
      <c r="I63" s="38"/>
      <c r="J63" s="163" t="s">
        <v>32</v>
      </c>
      <c r="K63" s="164"/>
      <c r="L63" s="165"/>
      <c r="M63" s="19"/>
    </row>
    <row r="64" spans="1:13" hidden="1" outlineLevel="1" x14ac:dyDescent="0.25">
      <c r="B64" s="46"/>
      <c r="C64" s="46"/>
      <c r="D64" s="46"/>
      <c r="E64" s="46"/>
      <c r="F64" s="34"/>
      <c r="G64" s="46"/>
      <c r="H64" s="38"/>
      <c r="I64" s="38"/>
      <c r="J64" s="40" t="s">
        <v>25</v>
      </c>
      <c r="K64" s="40" t="s">
        <v>26</v>
      </c>
      <c r="L64" s="40" t="s">
        <v>27</v>
      </c>
      <c r="M64" s="19"/>
    </row>
    <row r="65" spans="2:13" hidden="1" outlineLevel="1" x14ac:dyDescent="0.25">
      <c r="B65" s="19"/>
      <c r="C65" s="19"/>
      <c r="D65" s="19"/>
      <c r="E65" s="19"/>
      <c r="F65" s="24"/>
      <c r="G65" s="46"/>
      <c r="H65" s="38"/>
      <c r="I65" s="38"/>
      <c r="J65" s="44">
        <f>ROUNDDOWN(+(L62/261),0)</f>
        <v>0</v>
      </c>
      <c r="K65" s="47">
        <f>ROUNDDOWN(((+L62-(+J65*261))/21.75),0)</f>
        <v>0</v>
      </c>
      <c r="L65" s="44">
        <f>+L62-(J65*261)-(K65*21.75)</f>
        <v>0</v>
      </c>
      <c r="M65" s="19"/>
    </row>
    <row r="66" spans="2:13" hidden="1" outlineLevel="1" x14ac:dyDescent="0.25">
      <c r="B66" s="199" t="s">
        <v>113</v>
      </c>
      <c r="C66" s="199"/>
      <c r="D66" s="46"/>
      <c r="E66" s="46"/>
      <c r="F66" s="34"/>
      <c r="G66" s="46"/>
      <c r="H66" s="38"/>
      <c r="I66" s="38"/>
      <c r="J66" s="37"/>
      <c r="K66" s="37"/>
      <c r="L66" s="37"/>
      <c r="M66" s="19"/>
    </row>
    <row r="67" spans="2:13" hidden="1" outlineLevel="1" x14ac:dyDescent="0.25">
      <c r="B67" s="46"/>
      <c r="C67" s="46"/>
      <c r="D67" s="48" t="s">
        <v>16</v>
      </c>
      <c r="E67" s="49"/>
      <c r="F67" s="50"/>
      <c r="G67" s="37"/>
      <c r="H67" s="145" t="s">
        <v>0</v>
      </c>
      <c r="I67" s="146"/>
      <c r="J67" s="146"/>
      <c r="K67" s="146"/>
      <c r="L67" s="147"/>
      <c r="M67" s="19"/>
    </row>
    <row r="68" spans="2:13" ht="16.5" hidden="1" customHeight="1" outlineLevel="1" x14ac:dyDescent="0.25">
      <c r="B68" s="148" t="s">
        <v>34</v>
      </c>
      <c r="C68" s="149"/>
      <c r="D68" s="51"/>
      <c r="E68" s="52"/>
      <c r="F68" s="52"/>
      <c r="G68" s="46"/>
      <c r="H68" s="150"/>
      <c r="I68" s="151"/>
      <c r="J68" s="151"/>
      <c r="K68" s="151"/>
      <c r="L68" s="152"/>
      <c r="M68" s="19"/>
    </row>
    <row r="69" spans="2:13" hidden="1" outlineLevel="1" x14ac:dyDescent="0.25">
      <c r="B69" s="46"/>
      <c r="C69" s="46"/>
      <c r="D69" s="46"/>
      <c r="E69" s="46"/>
      <c r="F69" s="34"/>
      <c r="G69" s="46"/>
      <c r="H69" s="153"/>
      <c r="I69" s="154"/>
      <c r="J69" s="154"/>
      <c r="K69" s="154"/>
      <c r="L69" s="155"/>
      <c r="M69" s="19"/>
    </row>
    <row r="70" spans="2:13" hidden="1" outlineLevel="1" x14ac:dyDescent="0.25">
      <c r="B70" s="53"/>
      <c r="C70" s="53"/>
      <c r="D70" s="48" t="s">
        <v>19</v>
      </c>
      <c r="E70" s="49"/>
      <c r="F70" s="50"/>
      <c r="G70" s="46"/>
      <c r="H70" s="153"/>
      <c r="I70" s="154"/>
      <c r="J70" s="154"/>
      <c r="K70" s="154"/>
      <c r="L70" s="155"/>
      <c r="M70" s="19"/>
    </row>
    <row r="71" spans="2:13" ht="14.25" hidden="1" customHeight="1" outlineLevel="1" x14ac:dyDescent="0.25">
      <c r="B71" s="159" t="s">
        <v>35</v>
      </c>
      <c r="C71" s="160"/>
      <c r="D71" s="44">
        <v>0</v>
      </c>
      <c r="E71" s="54"/>
      <c r="F71" s="52"/>
      <c r="G71" s="37"/>
      <c r="H71" s="153"/>
      <c r="I71" s="154"/>
      <c r="J71" s="154"/>
      <c r="K71" s="154"/>
      <c r="L71" s="155"/>
      <c r="M71" s="19"/>
    </row>
    <row r="72" spans="2:13" ht="30.75" hidden="1" customHeight="1" outlineLevel="1" x14ac:dyDescent="0.25">
      <c r="B72" s="148" t="s">
        <v>36</v>
      </c>
      <c r="C72" s="149"/>
      <c r="D72" s="55"/>
      <c r="E72" s="56"/>
      <c r="F72" s="52"/>
      <c r="G72" s="37"/>
      <c r="H72" s="153"/>
      <c r="I72" s="154"/>
      <c r="J72" s="154"/>
      <c r="K72" s="154"/>
      <c r="L72" s="155"/>
      <c r="M72" s="19"/>
    </row>
    <row r="73" spans="2:13" ht="17.25" hidden="1" customHeight="1" outlineLevel="1" x14ac:dyDescent="0.25">
      <c r="B73" s="148" t="s">
        <v>37</v>
      </c>
      <c r="C73" s="149"/>
      <c r="D73" s="55">
        <f>+J65</f>
        <v>0</v>
      </c>
      <c r="E73" s="56"/>
      <c r="F73" s="52"/>
      <c r="G73" s="46"/>
      <c r="H73" s="156"/>
      <c r="I73" s="157"/>
      <c r="J73" s="157"/>
      <c r="K73" s="157"/>
      <c r="L73" s="158"/>
      <c r="M73" s="19"/>
    </row>
    <row r="74" spans="2:13" hidden="1" outlineLevel="1" x14ac:dyDescent="0.25">
      <c r="B74" s="52"/>
      <c r="C74" s="52"/>
      <c r="D74" s="52"/>
      <c r="E74" s="52"/>
      <c r="F74" s="52"/>
      <c r="G74" s="57"/>
      <c r="H74" s="58"/>
      <c r="I74" s="58"/>
      <c r="J74" s="59"/>
      <c r="K74" s="59"/>
      <c r="L74" s="59"/>
      <c r="M74" s="19"/>
    </row>
    <row r="75" spans="2:13" hidden="1" outlineLevel="1" x14ac:dyDescent="0.25">
      <c r="B75" s="46"/>
      <c r="C75" s="46"/>
      <c r="D75" s="60" t="s">
        <v>1</v>
      </c>
      <c r="E75" s="49"/>
      <c r="F75" s="50"/>
      <c r="G75" s="57"/>
      <c r="H75" s="61"/>
      <c r="I75" s="61"/>
      <c r="J75" s="52"/>
      <c r="K75" s="52"/>
      <c r="L75" s="52"/>
      <c r="M75" s="19"/>
    </row>
    <row r="76" spans="2:13" ht="30" hidden="1" customHeight="1" outlineLevel="1" x14ac:dyDescent="0.25">
      <c r="B76" s="148" t="s">
        <v>114</v>
      </c>
      <c r="C76" s="149"/>
      <c r="D76" s="44">
        <f>IF((D12 =R1),MIN((+D73+D72-D71),14),MIN((D73+D72-D71),15))</f>
        <v>0</v>
      </c>
      <c r="E76" s="54"/>
      <c r="F76" s="52"/>
      <c r="G76" s="57"/>
      <c r="H76" s="62"/>
      <c r="I76" s="62"/>
      <c r="J76" s="63"/>
      <c r="K76" s="63"/>
      <c r="L76" s="63"/>
      <c r="M76" s="19"/>
    </row>
    <row r="77" spans="2:13" hidden="1" outlineLevel="1" x14ac:dyDescent="0.25">
      <c r="B77" s="159" t="s">
        <v>2</v>
      </c>
      <c r="C77" s="160"/>
      <c r="D77" s="44">
        <f>IF((D76+1)&gt;14,15,D76+1)</f>
        <v>1</v>
      </c>
      <c r="E77" s="54"/>
      <c r="F77" s="52"/>
      <c r="G77" s="64"/>
      <c r="H77" s="65"/>
      <c r="I77" s="65"/>
      <c r="J77" s="59"/>
      <c r="K77" s="64"/>
      <c r="L77" s="64"/>
      <c r="M77" s="19"/>
    </row>
    <row r="78" spans="2:13" ht="41.25" hidden="1" customHeight="1" outlineLevel="1" x14ac:dyDescent="0.25">
      <c r="D78" s="66" t="s">
        <v>132</v>
      </c>
      <c r="E78" s="67" t="e">
        <f>VLOOKUP(D12,Feuil2!$A$6:$Q$8,(D77+1),FALSE)</f>
        <v>#N/A</v>
      </c>
      <c r="F78" s="68" t="str">
        <f>IF(D12="R1",("PROR-R1-"),IF(D12="R2",("PROR-R2-"),("PROR-R3-")))</f>
        <v>PROR-R3-</v>
      </c>
      <c r="G78" s="69" t="str">
        <f>IF($D$77&lt;10,(CONCATENATE(0,($D$76+1))),($D$76+1))</f>
        <v>01</v>
      </c>
      <c r="J78" s="71"/>
      <c r="K78" s="72"/>
      <c r="L78" s="72"/>
      <c r="M78" s="19"/>
    </row>
    <row r="79" spans="2:13" ht="40.5" hidden="1" customHeight="1" outlineLevel="1" x14ac:dyDescent="0.25">
      <c r="D79" s="66" t="s">
        <v>133</v>
      </c>
      <c r="E79" s="73" t="e">
        <f>VLOOKUP(D12,Feuil2!$A$11:$Q$13,(D77+1),FALSE)</f>
        <v>#N/A</v>
      </c>
      <c r="F79" s="68" t="str">
        <f>IF(D12="R1",("PRO1-R1-"),IF(D12="R2",("PRO1-R2-"),("PRO1-R3-")))</f>
        <v>PRO1-R3-</v>
      </c>
      <c r="G79" s="69" t="str">
        <f>IF($D$77&lt;10,(CONCATENATE(0,($D$76+1))),($D$76+1))</f>
        <v>01</v>
      </c>
      <c r="J79" s="71"/>
      <c r="K79" s="72"/>
      <c r="L79" s="72"/>
      <c r="M79" s="19"/>
    </row>
    <row r="80" spans="2:13" ht="21" hidden="1" customHeight="1" outlineLevel="1" x14ac:dyDescent="0.25">
      <c r="B80" s="74"/>
      <c r="C80" s="74"/>
      <c r="D80" s="142" t="s">
        <v>139</v>
      </c>
      <c r="E80" s="75"/>
      <c r="F80" s="76"/>
      <c r="G80" s="77"/>
      <c r="J80" s="71"/>
      <c r="K80" s="72"/>
      <c r="L80" s="72"/>
      <c r="M80" s="19"/>
    </row>
    <row r="81" spans="1:13" ht="19.5" hidden="1" customHeight="1" outlineLevel="1" x14ac:dyDescent="0.25">
      <c r="B81" s="74"/>
      <c r="C81" s="74"/>
      <c r="D81" s="78"/>
      <c r="E81" s="78"/>
      <c r="F81" s="79"/>
      <c r="G81" s="53"/>
      <c r="J81" s="71"/>
      <c r="K81" s="72"/>
      <c r="L81" s="72"/>
      <c r="M81" s="19"/>
    </row>
    <row r="82" spans="1:13" hidden="1" outlineLevel="1" x14ac:dyDescent="0.25">
      <c r="B82" s="74"/>
      <c r="C82" s="74"/>
      <c r="D82" s="53"/>
      <c r="E82" s="53"/>
      <c r="F82" s="52"/>
      <c r="G82" s="53"/>
      <c r="H82" s="79"/>
      <c r="I82" s="80"/>
      <c r="J82" s="71"/>
      <c r="K82" s="72"/>
      <c r="L82" s="72"/>
      <c r="M82" s="19"/>
    </row>
    <row r="83" spans="1:13" ht="16.5" hidden="1" outlineLevel="1" thickBot="1" x14ac:dyDescent="0.3">
      <c r="B83" s="197"/>
      <c r="C83" s="197"/>
      <c r="D83" s="81"/>
      <c r="E83" s="53"/>
      <c r="F83" s="52"/>
      <c r="G83" s="82"/>
      <c r="H83" s="58"/>
      <c r="I83" s="83"/>
      <c r="J83" s="59"/>
      <c r="K83" s="59"/>
      <c r="L83" s="59"/>
      <c r="M83" s="19"/>
    </row>
    <row r="84" spans="1:13" hidden="1" outlineLevel="1" x14ac:dyDescent="0.25">
      <c r="B84" s="198" t="s">
        <v>126</v>
      </c>
      <c r="C84" s="198"/>
      <c r="D84" s="84" t="s">
        <v>127</v>
      </c>
      <c r="E84" s="19"/>
      <c r="F84" s="24"/>
      <c r="G84" s="53"/>
      <c r="H84" s="85"/>
      <c r="I84" s="58"/>
      <c r="J84" s="59"/>
      <c r="K84" s="59"/>
      <c r="L84" s="59"/>
      <c r="M84" s="19"/>
    </row>
    <row r="85" spans="1:13" hidden="1" outlineLevel="1" x14ac:dyDescent="0.25">
      <c r="B85" s="86"/>
      <c r="C85" s="87"/>
      <c r="D85" s="53"/>
      <c r="E85" s="53"/>
      <c r="F85" s="52"/>
      <c r="G85" s="53"/>
      <c r="H85" s="85"/>
      <c r="I85" s="58"/>
      <c r="J85" s="59"/>
      <c r="K85" s="59"/>
      <c r="L85" s="59"/>
      <c r="M85" s="19"/>
    </row>
    <row r="86" spans="1:13" ht="16.5" hidden="1" outlineLevel="1" thickBot="1" x14ac:dyDescent="0.3">
      <c r="B86" s="197"/>
      <c r="C86" s="197"/>
      <c r="D86" s="81"/>
      <c r="E86" s="53"/>
      <c r="F86" s="52"/>
      <c r="G86" s="53"/>
      <c r="H86" s="85"/>
      <c r="I86" s="83"/>
      <c r="J86" s="59"/>
      <c r="K86" s="59"/>
      <c r="L86" s="59"/>
      <c r="M86" s="19"/>
    </row>
    <row r="87" spans="1:13" hidden="1" outlineLevel="1" x14ac:dyDescent="0.25">
      <c r="B87" s="198" t="s">
        <v>128</v>
      </c>
      <c r="C87" s="198"/>
      <c r="D87" s="84" t="s">
        <v>127</v>
      </c>
      <c r="E87" s="19"/>
      <c r="F87" s="24"/>
      <c r="G87" s="19"/>
      <c r="H87" s="20"/>
      <c r="I87" s="20"/>
      <c r="J87" s="21"/>
      <c r="K87" s="21"/>
      <c r="L87" s="21"/>
      <c r="M87" s="19"/>
    </row>
    <row r="88" spans="1:13" hidden="1" outlineLevel="1" x14ac:dyDescent="0.25">
      <c r="B88" s="86"/>
      <c r="C88" s="86"/>
      <c r="D88" s="53"/>
      <c r="E88" s="19"/>
      <c r="F88" s="24"/>
      <c r="G88" s="19"/>
      <c r="H88" s="20"/>
      <c r="I88" s="20"/>
      <c r="J88" s="21"/>
      <c r="K88" s="21"/>
      <c r="L88" s="21"/>
      <c r="M88" s="19"/>
    </row>
    <row r="89" spans="1:13" hidden="1" outlineLevel="1" x14ac:dyDescent="0.25">
      <c r="B89" s="86"/>
      <c r="C89" s="86"/>
      <c r="D89" s="53"/>
      <c r="E89" s="88"/>
      <c r="F89" s="89"/>
      <c r="G89" s="88"/>
      <c r="H89" s="90"/>
      <c r="I89" s="90"/>
      <c r="J89" s="88"/>
      <c r="K89" s="88"/>
      <c r="L89" s="88"/>
      <c r="M89" s="88"/>
    </row>
    <row r="90" spans="1:13" collapsed="1" x14ac:dyDescent="0.25">
      <c r="A90" s="96"/>
      <c r="B90" s="139"/>
      <c r="C90" s="139"/>
      <c r="D90" s="139"/>
      <c r="E90" s="139"/>
      <c r="F90" s="140"/>
      <c r="G90" s="139"/>
      <c r="H90" s="141"/>
      <c r="I90" s="141"/>
      <c r="J90" s="21"/>
      <c r="K90" s="21"/>
      <c r="L90" s="21"/>
      <c r="M90" s="19"/>
    </row>
    <row r="91" spans="1:13" x14ac:dyDescent="0.25">
      <c r="B91" s="35"/>
      <c r="C91" s="52"/>
      <c r="D91" s="19"/>
      <c r="E91" s="19"/>
      <c r="F91" s="24"/>
      <c r="G91" s="19"/>
      <c r="H91" s="20"/>
      <c r="I91" s="20"/>
      <c r="J91" s="21"/>
      <c r="K91" s="21"/>
      <c r="L91" s="21"/>
      <c r="M91" s="19"/>
    </row>
    <row r="92" spans="1:13" x14ac:dyDescent="0.25">
      <c r="B92" s="35"/>
      <c r="C92" s="52"/>
      <c r="D92" s="19"/>
      <c r="E92" s="19"/>
      <c r="F92" s="24"/>
      <c r="G92" s="19"/>
      <c r="H92" s="20"/>
      <c r="I92" s="20"/>
      <c r="J92" s="21"/>
      <c r="K92" s="21"/>
      <c r="L92" s="21"/>
      <c r="M92" s="19"/>
    </row>
    <row r="93" spans="1:13" x14ac:dyDescent="0.25">
      <c r="B93" s="35"/>
      <c r="C93" s="52"/>
      <c r="D93" s="19"/>
      <c r="E93" s="19"/>
      <c r="F93" s="24"/>
      <c r="G93" s="19"/>
      <c r="H93" s="20"/>
      <c r="I93" s="20"/>
      <c r="J93" s="21"/>
      <c r="K93" s="21"/>
      <c r="L93" s="21"/>
      <c r="M93" s="19"/>
    </row>
    <row r="94" spans="1:13" x14ac:dyDescent="0.25">
      <c r="B94" s="19"/>
      <c r="C94" s="19"/>
      <c r="D94" s="19"/>
      <c r="E94" s="19"/>
      <c r="F94" s="24"/>
      <c r="G94" s="19"/>
      <c r="H94" s="20"/>
      <c r="I94" s="20"/>
      <c r="J94" s="21"/>
      <c r="K94" s="21"/>
      <c r="L94" s="21"/>
      <c r="M94" s="19"/>
    </row>
    <row r="95" spans="1:13" x14ac:dyDescent="0.25">
      <c r="B95" s="86"/>
      <c r="C95" s="19"/>
      <c r="D95" s="19"/>
      <c r="E95" s="19"/>
      <c r="F95" s="24"/>
      <c r="G95" s="62"/>
      <c r="H95" s="91"/>
      <c r="I95" s="92"/>
      <c r="J95" s="93"/>
      <c r="K95" s="94"/>
      <c r="L95" s="21"/>
      <c r="M95" s="19"/>
    </row>
    <row r="96" spans="1:13" x14ac:dyDescent="0.25">
      <c r="B96" s="86"/>
      <c r="C96" s="19"/>
      <c r="D96" s="19"/>
      <c r="E96" s="19"/>
      <c r="F96" s="24"/>
      <c r="G96" s="19"/>
      <c r="H96" s="20"/>
      <c r="I96" s="20"/>
      <c r="J96" s="21"/>
      <c r="K96" s="21"/>
      <c r="L96" s="21"/>
      <c r="M96" s="19"/>
    </row>
    <row r="97" spans="2:13" x14ac:dyDescent="0.25">
      <c r="B97" s="86"/>
      <c r="D97" s="19"/>
      <c r="E97" s="19"/>
      <c r="F97" s="24"/>
      <c r="G97" s="19"/>
      <c r="H97" s="20"/>
      <c r="I97" s="20"/>
      <c r="J97" s="21"/>
      <c r="K97" s="21"/>
      <c r="L97" s="21"/>
      <c r="M97" s="19"/>
    </row>
    <row r="98" spans="2:13" x14ac:dyDescent="0.25">
      <c r="B98" s="86"/>
    </row>
    <row r="100" spans="2:13" x14ac:dyDescent="0.25">
      <c r="B100" s="86"/>
    </row>
    <row r="101" spans="2:13" x14ac:dyDescent="0.25">
      <c r="B101" s="86"/>
    </row>
    <row r="102" spans="2:13" x14ac:dyDescent="0.25">
      <c r="B102" s="86"/>
    </row>
    <row r="104" spans="2:13" x14ac:dyDescent="0.25">
      <c r="B104" s="86"/>
    </row>
    <row r="105" spans="2:13" x14ac:dyDescent="0.25">
      <c r="B105" s="86"/>
    </row>
    <row r="106" spans="2:13" x14ac:dyDescent="0.25">
      <c r="B106" s="86"/>
    </row>
    <row r="107" spans="2:13" x14ac:dyDescent="0.25">
      <c r="B107" s="86"/>
    </row>
    <row r="110" spans="2:13" x14ac:dyDescent="0.25">
      <c r="B110" s="86"/>
    </row>
    <row r="111" spans="2:13" x14ac:dyDescent="0.25">
      <c r="B111" s="86"/>
    </row>
  </sheetData>
  <sheetProtection algorithmName="SHA-512" hashValue="wjOBx4aClBtDyIkhGsn2LQAQGGEkDHCd/HOxhVMuzSXWq/QaKCWwJaviAAD3KtemQudS8NZmXWiCkNTd+lcnrA==" saltValue="dmu1GESDYrIyvhPByyFx5A==" spinCount="100000" sheet="1" objects="1" scenarios="1"/>
  <mergeCells count="94">
    <mergeCell ref="B83:C83"/>
    <mergeCell ref="B87:C87"/>
    <mergeCell ref="B84:C84"/>
    <mergeCell ref="B86:C86"/>
    <mergeCell ref="B12:C12"/>
    <mergeCell ref="B26:C26"/>
    <mergeCell ref="B40:C40"/>
    <mergeCell ref="B66:C66"/>
    <mergeCell ref="B76:C76"/>
    <mergeCell ref="B77:C77"/>
    <mergeCell ref="B41:C41"/>
    <mergeCell ref="B59:C59"/>
    <mergeCell ref="B60:C60"/>
    <mergeCell ref="B61:C61"/>
    <mergeCell ref="B57:C57"/>
    <mergeCell ref="B58:C58"/>
    <mergeCell ref="D1:F1"/>
    <mergeCell ref="B3:I3"/>
    <mergeCell ref="B4:C4"/>
    <mergeCell ref="B5:C5"/>
    <mergeCell ref="B6:C6"/>
    <mergeCell ref="B7:C7"/>
    <mergeCell ref="B8:C8"/>
    <mergeCell ref="B9:C9"/>
    <mergeCell ref="B10:C10"/>
    <mergeCell ref="B11:C11"/>
    <mergeCell ref="B20:C20"/>
    <mergeCell ref="B13:C13"/>
    <mergeCell ref="D13:F13"/>
    <mergeCell ref="B14:C14"/>
    <mergeCell ref="B16:C16"/>
    <mergeCell ref="B17:C17"/>
    <mergeCell ref="B18:C18"/>
    <mergeCell ref="D27:E27"/>
    <mergeCell ref="D28:E28"/>
    <mergeCell ref="B21:C21"/>
    <mergeCell ref="B22:C22"/>
    <mergeCell ref="B23:C23"/>
    <mergeCell ref="B24:C24"/>
    <mergeCell ref="E21:F22"/>
    <mergeCell ref="D32:E32"/>
    <mergeCell ref="D33:E33"/>
    <mergeCell ref="D34:E34"/>
    <mergeCell ref="D29:E29"/>
    <mergeCell ref="D30:E30"/>
    <mergeCell ref="D31:E31"/>
    <mergeCell ref="H40:I40"/>
    <mergeCell ref="D35:E35"/>
    <mergeCell ref="D36:E36"/>
    <mergeCell ref="D37:E37"/>
    <mergeCell ref="D46:E46"/>
    <mergeCell ref="D47:E47"/>
    <mergeCell ref="D48:E48"/>
    <mergeCell ref="D49:E49"/>
    <mergeCell ref="H39:I39"/>
    <mergeCell ref="J63:L63"/>
    <mergeCell ref="D59:E59"/>
    <mergeCell ref="D41:E41"/>
    <mergeCell ref="D42:E42"/>
    <mergeCell ref="D43:E43"/>
    <mergeCell ref="D44:E44"/>
    <mergeCell ref="D45:E45"/>
    <mergeCell ref="D61:E61"/>
    <mergeCell ref="D60:E60"/>
    <mergeCell ref="D50:E50"/>
    <mergeCell ref="D51:E51"/>
    <mergeCell ref="D52:E52"/>
    <mergeCell ref="H67:L67"/>
    <mergeCell ref="B68:C68"/>
    <mergeCell ref="H68:L73"/>
    <mergeCell ref="B71:C71"/>
    <mergeCell ref="B72:C72"/>
    <mergeCell ref="B73:C73"/>
    <mergeCell ref="D53:E53"/>
    <mergeCell ref="D54:E54"/>
    <mergeCell ref="D55:E55"/>
    <mergeCell ref="D56:E56"/>
    <mergeCell ref="D57:E57"/>
    <mergeCell ref="D58:E58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</mergeCells>
  <dataValidations count="2">
    <dataValidation type="list" allowBlank="1" showInputMessage="1" showErrorMessage="1" sqref="I76">
      <formula1>$B$99:$B$100</formula1>
    </dataValidation>
    <dataValidation type="list" allowBlank="1" showInputMessage="1" showErrorMessage="1" sqref="F68">
      <formula1>$B$91:$B$93</formula1>
    </dataValidation>
  </dataValidations>
  <hyperlinks>
    <hyperlink ref="B6" r:id="rId1" display="michel.sauve.2@videotron.ca"/>
  </hyperlinks>
  <pageMargins left="0.18" right="0.18" top="0.18" bottom="0.24" header="0.18" footer="0.22"/>
  <pageSetup scale="44" fitToHeight="0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>
          <x14:formula1>
            <xm:f>Liste2!$A$31:$A$40</xm:f>
          </x14:formula1>
          <xm:sqref>D14</xm:sqref>
        </x14:dataValidation>
        <x14:dataValidation type="list" allowBlank="1" showInputMessage="1" showErrorMessage="1">
          <x14:formula1>
            <xm:f>Liste2!$A$24:$A$25</xm:f>
          </x14:formula1>
          <xm:sqref>D18</xm:sqref>
        </x14:dataValidation>
        <x14:dataValidation type="list" allowBlank="1" showInputMessage="1" showErrorMessage="1">
          <x14:formula1>
            <xm:f>Liste2!$A$5:$A$7</xm:f>
          </x14:formula1>
          <xm:sqref>D68:E68</xm:sqref>
        </x14:dataValidation>
        <x14:dataValidation type="list" allowBlank="1" showInputMessage="1">
          <x14:formula1>
            <xm:f>Liste1!$A$2:$A$52</xm:f>
          </x14:formula1>
          <xm:sqref>D9:E9</xm:sqref>
        </x14:dataValidation>
        <x14:dataValidation type="list" allowBlank="1" showInputMessage="1" showErrorMessage="1">
          <x14:formula1>
            <xm:f>Liste2!$A$9:$A$12</xm:f>
          </x14:formula1>
          <xm:sqref>B28:B37</xm:sqref>
        </x14:dataValidation>
        <x14:dataValidation type="list" allowBlank="1" showInputMessage="1" showErrorMessage="1">
          <x14:formula1>
            <xm:f>Liste2!$A$18:$A$21</xm:f>
          </x14:formula1>
          <xm:sqref>D21</xm:sqref>
        </x14:dataValidation>
        <x14:dataValidation type="list" allowBlank="1" showInputMessage="1" showErrorMessage="1">
          <x14:formula1>
            <xm:f>Liste2!$A$27:$A$29</xm:f>
          </x14:formula1>
          <xm:sqref>D12:E12</xm:sqref>
        </x14:dataValidation>
        <x14:dataValidation type="list" allowBlank="1" showInputMessage="1" showErrorMessage="1">
          <x14:formula1>
            <xm:f>Liste2!$A$2:$A$3</xm:f>
          </x14:formula1>
          <xm:sqref>J28:L37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"/>
  <sheetViews>
    <sheetView topLeftCell="A25" workbookViewId="0">
      <selection activeCell="C10" sqref="C10"/>
    </sheetView>
  </sheetViews>
  <sheetFormatPr baseColWidth="10" defaultRowHeight="15" x14ac:dyDescent="0.2"/>
  <cols>
    <col min="1" max="1" width="35.33203125" customWidth="1"/>
  </cols>
  <sheetData>
    <row r="1" spans="1:1" ht="16.5" x14ac:dyDescent="0.3">
      <c r="A1" s="13" t="s">
        <v>61</v>
      </c>
    </row>
    <row r="2" spans="1:1" ht="16.5" x14ac:dyDescent="0.3">
      <c r="A2" s="13" t="s">
        <v>62</v>
      </c>
    </row>
    <row r="3" spans="1:1" ht="16.5" x14ac:dyDescent="0.3">
      <c r="A3" s="13" t="s">
        <v>63</v>
      </c>
    </row>
    <row r="4" spans="1:1" ht="16.5" x14ac:dyDescent="0.3">
      <c r="A4" s="13" t="s">
        <v>64</v>
      </c>
    </row>
    <row r="5" spans="1:1" ht="16.5" x14ac:dyDescent="0.3">
      <c r="A5" s="13" t="s">
        <v>65</v>
      </c>
    </row>
    <row r="6" spans="1:1" ht="16.5" x14ac:dyDescent="0.3">
      <c r="A6" s="13" t="s">
        <v>66</v>
      </c>
    </row>
    <row r="7" spans="1:1" ht="16.5" x14ac:dyDescent="0.3">
      <c r="A7" s="13" t="s">
        <v>67</v>
      </c>
    </row>
    <row r="8" spans="1:1" ht="16.5" x14ac:dyDescent="0.3">
      <c r="A8" s="13" t="s">
        <v>68</v>
      </c>
    </row>
    <row r="9" spans="1:1" ht="16.5" x14ac:dyDescent="0.3">
      <c r="A9" s="13" t="s">
        <v>69</v>
      </c>
    </row>
    <row r="10" spans="1:1" ht="16.5" x14ac:dyDescent="0.3">
      <c r="A10" s="13" t="s">
        <v>70</v>
      </c>
    </row>
    <row r="11" spans="1:1" ht="16.5" x14ac:dyDescent="0.3">
      <c r="A11" s="13" t="s">
        <v>71</v>
      </c>
    </row>
    <row r="12" spans="1:1" ht="16.5" x14ac:dyDescent="0.3">
      <c r="A12" s="13" t="s">
        <v>72</v>
      </c>
    </row>
    <row r="13" spans="1:1" ht="16.5" x14ac:dyDescent="0.3">
      <c r="A13" s="13" t="s">
        <v>73</v>
      </c>
    </row>
    <row r="14" spans="1:1" ht="16.5" x14ac:dyDescent="0.3">
      <c r="A14" s="13" t="s">
        <v>74</v>
      </c>
    </row>
    <row r="15" spans="1:1" ht="16.5" x14ac:dyDescent="0.3">
      <c r="A15" s="13" t="s">
        <v>75</v>
      </c>
    </row>
    <row r="16" spans="1:1" ht="16.5" x14ac:dyDescent="0.3">
      <c r="A16" s="13" t="s">
        <v>76</v>
      </c>
    </row>
    <row r="17" spans="1:1" ht="16.5" x14ac:dyDescent="0.3">
      <c r="A17" s="13" t="s">
        <v>77</v>
      </c>
    </row>
    <row r="18" spans="1:1" ht="16.5" x14ac:dyDescent="0.3">
      <c r="A18" s="13" t="s">
        <v>78</v>
      </c>
    </row>
    <row r="19" spans="1:1" ht="16.5" x14ac:dyDescent="0.3">
      <c r="A19" s="13" t="s">
        <v>79</v>
      </c>
    </row>
    <row r="20" spans="1:1" ht="16.5" x14ac:dyDescent="0.3">
      <c r="A20" s="13" t="s">
        <v>80</v>
      </c>
    </row>
    <row r="21" spans="1:1" ht="16.5" x14ac:dyDescent="0.3">
      <c r="A21" s="13" t="s">
        <v>81</v>
      </c>
    </row>
    <row r="22" spans="1:1" ht="16.5" x14ac:dyDescent="0.3">
      <c r="A22" s="13" t="s">
        <v>82</v>
      </c>
    </row>
    <row r="23" spans="1:1" ht="16.5" x14ac:dyDescent="0.3">
      <c r="A23" s="13" t="s">
        <v>83</v>
      </c>
    </row>
    <row r="24" spans="1:1" ht="16.5" x14ac:dyDescent="0.3">
      <c r="A24" s="13" t="s">
        <v>84</v>
      </c>
    </row>
    <row r="25" spans="1:1" ht="16.5" x14ac:dyDescent="0.3">
      <c r="A25" s="13" t="s">
        <v>85</v>
      </c>
    </row>
    <row r="26" spans="1:1" ht="16.5" x14ac:dyDescent="0.3">
      <c r="A26" s="13" t="s">
        <v>86</v>
      </c>
    </row>
    <row r="27" spans="1:1" ht="16.5" x14ac:dyDescent="0.3">
      <c r="A27" s="13" t="s">
        <v>87</v>
      </c>
    </row>
    <row r="28" spans="1:1" ht="16.5" x14ac:dyDescent="0.3">
      <c r="A28" s="13" t="s">
        <v>88</v>
      </c>
    </row>
    <row r="29" spans="1:1" ht="16.5" x14ac:dyDescent="0.3">
      <c r="A29" s="13" t="s">
        <v>89</v>
      </c>
    </row>
    <row r="30" spans="1:1" ht="16.5" x14ac:dyDescent="0.3">
      <c r="A30" s="13" t="s">
        <v>90</v>
      </c>
    </row>
    <row r="31" spans="1:1" ht="16.5" x14ac:dyDescent="0.3">
      <c r="A31" s="13" t="s">
        <v>91</v>
      </c>
    </row>
    <row r="32" spans="1:1" ht="16.5" x14ac:dyDescent="0.3">
      <c r="A32" s="13" t="s">
        <v>92</v>
      </c>
    </row>
    <row r="33" spans="1:1" ht="16.5" x14ac:dyDescent="0.3">
      <c r="A33" s="13" t="s">
        <v>93</v>
      </c>
    </row>
    <row r="34" spans="1:1" ht="16.5" x14ac:dyDescent="0.3">
      <c r="A34" s="13" t="s">
        <v>94</v>
      </c>
    </row>
    <row r="35" spans="1:1" ht="16.5" x14ac:dyDescent="0.3">
      <c r="A35" s="13" t="s">
        <v>95</v>
      </c>
    </row>
    <row r="36" spans="1:1" ht="16.5" x14ac:dyDescent="0.3">
      <c r="A36" s="13" t="s">
        <v>96</v>
      </c>
    </row>
    <row r="37" spans="1:1" ht="16.5" x14ac:dyDescent="0.3">
      <c r="A37" s="13" t="s">
        <v>97</v>
      </c>
    </row>
    <row r="38" spans="1:1" ht="16.5" x14ac:dyDescent="0.3">
      <c r="A38" s="13" t="s">
        <v>98</v>
      </c>
    </row>
    <row r="39" spans="1:1" ht="16.5" x14ac:dyDescent="0.3">
      <c r="A39" s="13" t="s">
        <v>99</v>
      </c>
    </row>
    <row r="40" spans="1:1" ht="16.5" x14ac:dyDescent="0.3">
      <c r="A40" s="13" t="s">
        <v>100</v>
      </c>
    </row>
    <row r="41" spans="1:1" ht="16.5" x14ac:dyDescent="0.3">
      <c r="A41" s="13" t="s">
        <v>101</v>
      </c>
    </row>
    <row r="42" spans="1:1" ht="16.5" x14ac:dyDescent="0.3">
      <c r="A42" s="13" t="s">
        <v>102</v>
      </c>
    </row>
    <row r="43" spans="1:1" ht="16.5" x14ac:dyDescent="0.3">
      <c r="A43" s="13" t="s">
        <v>103</v>
      </c>
    </row>
    <row r="44" spans="1:1" ht="16.5" x14ac:dyDescent="0.3">
      <c r="A44" s="13" t="s">
        <v>104</v>
      </c>
    </row>
    <row r="45" spans="1:1" ht="16.5" x14ac:dyDescent="0.3">
      <c r="A45" s="13" t="s">
        <v>105</v>
      </c>
    </row>
    <row r="46" spans="1:1" ht="16.5" x14ac:dyDescent="0.3">
      <c r="A46" s="13" t="s">
        <v>106</v>
      </c>
    </row>
    <row r="47" spans="1:1" ht="16.5" x14ac:dyDescent="0.3">
      <c r="A47" s="13" t="s">
        <v>107</v>
      </c>
    </row>
    <row r="48" spans="1:1" ht="16.5" x14ac:dyDescent="0.3">
      <c r="A48" s="13" t="s">
        <v>108</v>
      </c>
    </row>
    <row r="49" spans="1:1" ht="16.5" x14ac:dyDescent="0.3">
      <c r="A49" s="13" t="s">
        <v>109</v>
      </c>
    </row>
    <row r="50" spans="1:1" ht="16.5" x14ac:dyDescent="0.3">
      <c r="A50" s="13" t="s">
        <v>110</v>
      </c>
    </row>
    <row r="51" spans="1:1" ht="16.5" x14ac:dyDescent="0.3">
      <c r="A51" s="13" t="s">
        <v>111</v>
      </c>
    </row>
    <row r="52" spans="1:1" ht="16.5" x14ac:dyDescent="0.3">
      <c r="A52" s="13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0"/>
  <sheetViews>
    <sheetView topLeftCell="A10" workbookViewId="0">
      <selection activeCell="D24" sqref="D24"/>
    </sheetView>
  </sheetViews>
  <sheetFormatPr baseColWidth="10" defaultRowHeight="15" x14ac:dyDescent="0.2"/>
  <cols>
    <col min="1" max="1" width="27.88671875" customWidth="1"/>
  </cols>
  <sheetData>
    <row r="2" spans="1:1" ht="15.75" x14ac:dyDescent="0.25">
      <c r="A2" s="1" t="s">
        <v>3</v>
      </c>
    </row>
    <row r="3" spans="1:1" ht="15.75" x14ac:dyDescent="0.25">
      <c r="A3" s="1" t="s">
        <v>4</v>
      </c>
    </row>
    <row r="4" spans="1:1" ht="15.75" x14ac:dyDescent="0.25">
      <c r="A4" s="1"/>
    </row>
    <row r="5" spans="1:1" ht="18.75" customHeight="1" x14ac:dyDescent="0.2">
      <c r="A5" s="9" t="s">
        <v>47</v>
      </c>
    </row>
    <row r="6" spans="1:1" ht="18.75" customHeight="1" x14ac:dyDescent="0.2">
      <c r="A6" s="9" t="s">
        <v>119</v>
      </c>
    </row>
    <row r="7" spans="1:1" ht="18.75" customHeight="1" x14ac:dyDescent="0.2">
      <c r="A7" s="9" t="s">
        <v>7</v>
      </c>
    </row>
    <row r="8" spans="1:1" ht="15.75" x14ac:dyDescent="0.25">
      <c r="A8" s="1"/>
    </row>
    <row r="9" spans="1:1" ht="15.75" x14ac:dyDescent="0.25">
      <c r="A9" s="8" t="s">
        <v>38</v>
      </c>
    </row>
    <row r="10" spans="1:1" ht="15.75" x14ac:dyDescent="0.25">
      <c r="A10" s="8" t="s">
        <v>39</v>
      </c>
    </row>
    <row r="11" spans="1:1" ht="15.75" x14ac:dyDescent="0.25">
      <c r="A11" s="8" t="s">
        <v>40</v>
      </c>
    </row>
    <row r="12" spans="1:1" ht="15.75" x14ac:dyDescent="0.25">
      <c r="A12" s="8" t="s">
        <v>41</v>
      </c>
    </row>
    <row r="13" spans="1:1" x14ac:dyDescent="0.2">
      <c r="A13" s="14"/>
    </row>
    <row r="14" spans="1:1" ht="15.75" x14ac:dyDescent="0.25">
      <c r="A14" s="8" t="s">
        <v>42</v>
      </c>
    </row>
    <row r="15" spans="1:1" ht="15.75" x14ac:dyDescent="0.25">
      <c r="A15" s="8" t="s">
        <v>43</v>
      </c>
    </row>
    <row r="16" spans="1:1" ht="15.75" x14ac:dyDescent="0.25">
      <c r="A16" s="8" t="s">
        <v>44</v>
      </c>
    </row>
    <row r="17" spans="1:1" x14ac:dyDescent="0.2">
      <c r="A17" s="14"/>
    </row>
    <row r="18" spans="1:1" ht="15.75" x14ac:dyDescent="0.25">
      <c r="A18" s="8" t="s">
        <v>45</v>
      </c>
    </row>
    <row r="19" spans="1:1" ht="15.75" x14ac:dyDescent="0.25">
      <c r="A19" s="8" t="s">
        <v>46</v>
      </c>
    </row>
    <row r="20" spans="1:1" ht="15.75" x14ac:dyDescent="0.25">
      <c r="A20" s="8" t="s">
        <v>136</v>
      </c>
    </row>
    <row r="21" spans="1:1" ht="15.75" x14ac:dyDescent="0.25">
      <c r="A21" s="8" t="s">
        <v>137</v>
      </c>
    </row>
    <row r="22" spans="1:1" x14ac:dyDescent="0.2">
      <c r="A22" s="14"/>
    </row>
    <row r="23" spans="1:1" x14ac:dyDescent="0.2">
      <c r="A23" s="14"/>
    </row>
    <row r="24" spans="1:1" ht="15.75" x14ac:dyDescent="0.25">
      <c r="A24" s="8" t="s">
        <v>49</v>
      </c>
    </row>
    <row r="25" spans="1:1" ht="15.75" x14ac:dyDescent="0.25">
      <c r="A25" s="8" t="s">
        <v>48</v>
      </c>
    </row>
    <row r="26" spans="1:1" x14ac:dyDescent="0.2">
      <c r="A26" s="14"/>
    </row>
    <row r="27" spans="1:1" x14ac:dyDescent="0.2">
      <c r="A27" s="14" t="s">
        <v>8</v>
      </c>
    </row>
    <row r="28" spans="1:1" x14ac:dyDescent="0.2">
      <c r="A28" s="14" t="s">
        <v>9</v>
      </c>
    </row>
    <row r="29" spans="1:1" x14ac:dyDescent="0.2">
      <c r="A29" s="14" t="s">
        <v>10</v>
      </c>
    </row>
    <row r="31" spans="1:1" x14ac:dyDescent="0.2">
      <c r="A31">
        <v>1</v>
      </c>
    </row>
    <row r="32" spans="1:1" x14ac:dyDescent="0.2">
      <c r="A32">
        <v>2</v>
      </c>
    </row>
    <row r="33" spans="1:1" x14ac:dyDescent="0.2">
      <c r="A33">
        <v>3</v>
      </c>
    </row>
    <row r="34" spans="1:1" x14ac:dyDescent="0.2">
      <c r="A34" s="14">
        <v>4</v>
      </c>
    </row>
    <row r="35" spans="1:1" x14ac:dyDescent="0.2">
      <c r="A35" s="14">
        <v>5</v>
      </c>
    </row>
    <row r="36" spans="1:1" x14ac:dyDescent="0.2">
      <c r="A36" s="14">
        <v>6</v>
      </c>
    </row>
    <row r="37" spans="1:1" x14ac:dyDescent="0.2">
      <c r="A37" s="14">
        <v>7</v>
      </c>
    </row>
    <row r="38" spans="1:1" x14ac:dyDescent="0.2">
      <c r="A38" s="14">
        <v>8</v>
      </c>
    </row>
    <row r="39" spans="1:1" x14ac:dyDescent="0.2">
      <c r="A39" s="14">
        <v>9</v>
      </c>
    </row>
    <row r="40" spans="1:1" x14ac:dyDescent="0.2">
      <c r="A40" s="14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Feuil2</vt:lpstr>
      <vt:lpstr>CV </vt:lpstr>
      <vt:lpstr>Liste1</vt:lpstr>
      <vt:lpstr>Liste2</vt:lpstr>
      <vt:lpstr>'CV '!Zone_d_impression</vt:lpstr>
    </vt:vector>
  </TitlesOfParts>
  <Company>Universite de Montreal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cp:lastModifiedBy>Sauvé Michel</cp:lastModifiedBy>
  <cp:lastPrinted>2016-02-22T15:11:19Z</cp:lastPrinted>
  <dcterms:created xsi:type="dcterms:W3CDTF">2011-12-13T18:20:19Z</dcterms:created>
  <dcterms:modified xsi:type="dcterms:W3CDTF">2016-05-10T15:06:56Z</dcterms:modified>
</cp:coreProperties>
</file>